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https://pcgov.sharepoint.com/teams/gprateam/Sync files/01 Report on Government Services/2022 01/04 Final R - Public R/02 Data outputs Public R/02 Public Excel/Admin finalised/"/>
    </mc:Choice>
  </mc:AlternateContent>
  <xr:revisionPtr revIDLastSave="1" documentId="11_949B4E907B554AB54D86A85B483CE41BA9A89712" xr6:coauthVersionLast="47" xr6:coauthVersionMax="47" xr10:uidLastSave="{0DE9ABE9-9A12-4219-BDA5-3D53B7A2B082}"/>
  <bookViews>
    <workbookView xWindow="28680" yWindow="-120" windowWidth="29040" windowHeight="15840" xr2:uid="{00000000-000D-0000-FFFF-FFFF00000000}"/>
  </bookViews>
  <sheets>
    <sheet name="Contents" sheetId="1" r:id="rId1"/>
    <sheet name="Table EA.1" sheetId="2" r:id="rId2"/>
    <sheet name="Table EA.2" sheetId="3" r:id="rId3"/>
    <sheet name="Table EA.3" sheetId="4" r:id="rId4"/>
    <sheet name="Table EA.4" sheetId="5" r:id="rId5"/>
    <sheet name="Table EA.5" sheetId="6" r:id="rId6"/>
    <sheet name="Table EA.6" sheetId="7" r:id="rId7"/>
    <sheet name="Table EA.7" sheetId="8" r:id="rId8"/>
    <sheet name="Table EA.8" sheetId="9" r:id="rId9"/>
    <sheet name="Table EA.9" sheetId="10" r:id="rId10"/>
    <sheet name="Table EA.10" sheetId="11" r:id="rId11"/>
    <sheet name="Table EA.11" sheetId="12" r:id="rId12"/>
    <sheet name="Table EA.12" sheetId="13" r:id="rId13"/>
    <sheet name="Table EA.13" sheetId="14" r:id="rId14"/>
    <sheet name="Table EA.14" sheetId="15" r:id="rId15"/>
    <sheet name="Table EA.15" sheetId="16" r:id="rId16"/>
    <sheet name="Table EA.16" sheetId="17" r:id="rId17"/>
    <sheet name="Table EA.17" sheetId="18" r:id="rId18"/>
    <sheet name="Table EA.18" sheetId="19" r:id="rId19"/>
    <sheet name="Table EA.19" sheetId="20" r:id="rId20"/>
    <sheet name="Table EA.20" sheetId="21" r:id="rId21"/>
    <sheet name="Table EA.21" sheetId="22" r:id="rId22"/>
    <sheet name="Table EA.22" sheetId="23" r:id="rId23"/>
    <sheet name="Table EA.23" sheetId="24" r:id="rId24"/>
    <sheet name="Table EA.24" sheetId="25" r:id="rId25"/>
    <sheet name="Table EA.25" sheetId="26" r:id="rId26"/>
    <sheet name="Table EA.26" sheetId="27" r:id="rId27"/>
    <sheet name="Table EA.27" sheetId="28" r:id="rId28"/>
    <sheet name="Table EA.28" sheetId="29" r:id="rId29"/>
    <sheet name="Table EA.29" sheetId="30" r:id="rId30"/>
    <sheet name="Table EA.30" sheetId="31" r:id="rId31"/>
    <sheet name="Table EA.31" sheetId="32" r:id="rId32"/>
    <sheet name="Table EA.32" sheetId="33" r:id="rId33"/>
    <sheet name="Table EA.33" sheetId="34" r:id="rId34"/>
    <sheet name="Table EA.34" sheetId="35" r:id="rId35"/>
    <sheet name="Table EA.35" sheetId="36" r:id="rId36"/>
    <sheet name="Table EA.36" sheetId="37" r:id="rId37"/>
    <sheet name="Table EA.37" sheetId="38" r:id="rId38"/>
    <sheet name="Table EA.38" sheetId="39" r:id="rId39"/>
    <sheet name="Table EA.39" sheetId="40" r:id="rId40"/>
    <sheet name="Table EA.40" sheetId="41" r:id="rId41"/>
    <sheet name="Table EA.41" sheetId="42" r:id="rId42"/>
    <sheet name="Table EA.42" sheetId="43" r:id="rId43"/>
    <sheet name="Table EA.43" sheetId="44" r:id="rId44"/>
    <sheet name="Table EA.44" sheetId="45" r:id="rId45"/>
    <sheet name="Table EA.45" sheetId="46" r:id="rId46"/>
    <sheet name="Table EA.46" sheetId="47" r:id="rId47"/>
    <sheet name="Table EA.47" sheetId="48" r:id="rId48"/>
  </sheets>
  <definedNames>
    <definedName name="_xlnm.Print_Titles" localSheetId="1">'Table EA.1'!$1:$2</definedName>
    <definedName name="_xlnm.Print_Titles" localSheetId="10">'Table EA.10'!$1:$2</definedName>
    <definedName name="_xlnm.Print_Titles" localSheetId="11">'Table EA.11'!$1:$2</definedName>
    <definedName name="_xlnm.Print_Titles" localSheetId="12">'Table EA.12'!$1:$3</definedName>
    <definedName name="_xlnm.Print_Titles" localSheetId="13">'Table EA.13'!$1:$3</definedName>
    <definedName name="_xlnm.Print_Titles" localSheetId="14">'Table EA.14'!$1:$2</definedName>
    <definedName name="_xlnm.Print_Titles" localSheetId="15">'Table EA.15'!$1:$2</definedName>
    <definedName name="_xlnm.Print_Titles" localSheetId="16">'Table EA.16'!$1:$2</definedName>
    <definedName name="_xlnm.Print_Titles" localSheetId="17">'Table EA.17'!$1:$2</definedName>
    <definedName name="_xlnm.Print_Titles" localSheetId="18">'Table EA.18'!$1:$2</definedName>
    <definedName name="_xlnm.Print_Titles" localSheetId="19">'Table EA.19'!$1:$2</definedName>
    <definedName name="_xlnm.Print_Titles" localSheetId="2">'Table EA.2'!$1:$2</definedName>
    <definedName name="_xlnm.Print_Titles" localSheetId="20">'Table EA.20'!$1:$2</definedName>
    <definedName name="_xlnm.Print_Titles" localSheetId="21">'Table EA.21'!$1:$2</definedName>
    <definedName name="_xlnm.Print_Titles" localSheetId="22">'Table EA.22'!$1:$2</definedName>
    <definedName name="_xlnm.Print_Titles" localSheetId="23">'Table EA.23'!$1:$2</definedName>
    <definedName name="_xlnm.Print_Titles" localSheetId="24">'Table EA.24'!$1:$2</definedName>
    <definedName name="_xlnm.Print_Titles" localSheetId="25">'Table EA.25'!$1:$2</definedName>
    <definedName name="_xlnm.Print_Titles" localSheetId="26">'Table EA.26'!$1:$2</definedName>
    <definedName name="_xlnm.Print_Titles" localSheetId="27">'Table EA.27'!$1:$2</definedName>
    <definedName name="_xlnm.Print_Titles" localSheetId="28">'Table EA.28'!$1:$2</definedName>
    <definedName name="_xlnm.Print_Titles" localSheetId="29">'Table EA.29'!$1:$2</definedName>
    <definedName name="_xlnm.Print_Titles" localSheetId="3">'Table EA.3'!$1:$2</definedName>
    <definedName name="_xlnm.Print_Titles" localSheetId="30">'Table EA.30'!$1:$3</definedName>
    <definedName name="_xlnm.Print_Titles" localSheetId="31">'Table EA.31'!$1:$2</definedName>
    <definedName name="_xlnm.Print_Titles" localSheetId="32">'Table EA.32'!$1:$2</definedName>
    <definedName name="_xlnm.Print_Titles" localSheetId="33">'Table EA.33'!$1:$2</definedName>
    <definedName name="_xlnm.Print_Titles" localSheetId="34">'Table EA.34'!$1:$2</definedName>
    <definedName name="_xlnm.Print_Titles" localSheetId="35">'Table EA.35'!$1:$2</definedName>
    <definedName name="_xlnm.Print_Titles" localSheetId="36">'Table EA.36'!$1:$2</definedName>
    <definedName name="_xlnm.Print_Titles" localSheetId="37">'Table EA.37'!$1:$2</definedName>
    <definedName name="_xlnm.Print_Titles" localSheetId="38">'Table EA.38'!$1:$2</definedName>
    <definedName name="_xlnm.Print_Titles" localSheetId="39">'Table EA.39'!$1:$2</definedName>
    <definedName name="_xlnm.Print_Titles" localSheetId="4">'Table EA.4'!$1:$2</definedName>
    <definedName name="_xlnm.Print_Titles" localSheetId="40">'Table EA.40'!$1:$2</definedName>
    <definedName name="_xlnm.Print_Titles" localSheetId="41">'Table EA.41'!$1:$2</definedName>
    <definedName name="_xlnm.Print_Titles" localSheetId="42">'Table EA.42'!$1:$2</definedName>
    <definedName name="_xlnm.Print_Titles" localSheetId="43">'Table EA.43'!$1:$2</definedName>
    <definedName name="_xlnm.Print_Titles" localSheetId="44">'Table EA.44'!$1:$2</definedName>
    <definedName name="_xlnm.Print_Titles" localSheetId="45">'Table EA.45'!$1:$2</definedName>
    <definedName name="_xlnm.Print_Titles" localSheetId="46">'Table EA.46'!$1:$2</definedName>
    <definedName name="_xlnm.Print_Titles" localSheetId="47">'Table EA.47'!$1:$2</definedName>
    <definedName name="_xlnm.Print_Titles" localSheetId="5">'Table EA.5'!$1:$2</definedName>
    <definedName name="_xlnm.Print_Titles" localSheetId="6">'Table EA.6'!$1:$2</definedName>
    <definedName name="_xlnm.Print_Titles" localSheetId="7">'Table EA.7'!$1:$2</definedName>
    <definedName name="_xlnm.Print_Titles" localSheetId="8">'Table EA.8'!$1:$2</definedName>
    <definedName name="_xlnm.Print_Titles" localSheetId="9">'Table EA.9'!$1:$2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9" i="1" l="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alcChain>
</file>

<file path=xl/sharedStrings.xml><?xml version="1.0" encoding="utf-8"?>
<sst xmlns="http://schemas.openxmlformats.org/spreadsheetml/2006/main" count="9339" uniqueCount="995">
  <si>
    <t>EA</t>
  </si>
  <si>
    <t>Health sector overview — Data tables contents</t>
  </si>
  <si>
    <t/>
  </si>
  <si>
    <t>Definitions for the indicators and descriptors in these data tables are in the interpretative material and/or on the Indicator results tab. Unsourced information was obtained from the Australian, State and Territory governments. Information on the comparability and completeness of the data for the performance indicators and measures is in the interpretative material and/or on the Indicator results tab.</t>
  </si>
  <si>
    <t>Data in this Report are examined by the Health Working Group, but have not been formally audited by the Secretariat.</t>
  </si>
  <si>
    <t>Data reported in the data tables are the most accurate available at the time of data collection. Historical data may have been updated since the last edition of the Report on Government Services.</t>
  </si>
  <si>
    <t>This file is available on the Review web page (https://www.pc.gov.au/research/ongoing/report-on-government-services).</t>
  </si>
  <si>
    <t>Impact of COVID-19 on data for the Health sector overview section</t>
  </si>
  <si>
    <t>COVID-19 may affect data in this Report in a number of ways. This includes in respect of actual performance (that is, the impact of COVID-19 on service delivery during 2020 and 2021 which is reflected in the data results), and the collection and processing of data (that is, the ability of data providers to undertake data collection and process results for inclusion in the Report).</t>
  </si>
  <si>
    <t>Pandemic plans and social distancing restrictions introduced in 2020 and 2021 are likely to have had an impact on the Health sector. Any impacts which are specific to the service areas covered in this Report are noted in sections 10, 11, 12 and 13. For indicators in the Health sector overview, mortality data by cause of death now separately identifies deaths due to COVID-19.</t>
  </si>
  <si>
    <t>Proportion of live-born singleton babies of low birthweight, by Indigenous status of the baby</t>
  </si>
  <si>
    <t>Proportion of live-born singleton babies of low birthweight, by maternal Indigenous status</t>
  </si>
  <si>
    <t>Proportion of adults and children in BMI categories</t>
  </si>
  <si>
    <t>Rate of overweight or obesity for adults and children, by remoteness</t>
  </si>
  <si>
    <t>Rate of overweight or obesity for adults, by Indigenous status</t>
  </si>
  <si>
    <t>Rate of overweight or obesity for children, by Indigenous status</t>
  </si>
  <si>
    <t>Proportion of adults aged 18 or over who are daily smokers, by remoteness</t>
  </si>
  <si>
    <t>Proportion of adults who are daily smokers, by Indigenous status</t>
  </si>
  <si>
    <t>Proportion of adults at risk of long term harm from alcohol (2009 NHMRC guidelines), by remoteness</t>
  </si>
  <si>
    <t>Proportion of adults at risk of long term harm from alcohol (2009 NHMRC guidelines), by Indigenous status</t>
  </si>
  <si>
    <t>Incidence of selected cancers</t>
  </si>
  <si>
    <t>Incidence of selected cancers, by remoteness area</t>
  </si>
  <si>
    <t>Incidence of selected cancers, by Indigenous status</t>
  </si>
  <si>
    <t>Incidence of heart attacks (acute coronary events), by age and sex, population aged 25 years and over (per 100 000 population)</t>
  </si>
  <si>
    <t>Incidence of heart attacks (acute coronary events) in NSW, population 25 years or over (per 100 000 population)</t>
  </si>
  <si>
    <t>Incidence of heart attacks (acute coronary events) in Victoria, population 25 years or over (per 100 000 population)</t>
  </si>
  <si>
    <t>Incidence of heart attacks (acute coronary events) in Queensland, population 25 years or over (per 100 000 population)</t>
  </si>
  <si>
    <t>Incidence of heart attacks (acute coronary events) in WA, population 25 years or over (per 100 000 population)</t>
  </si>
  <si>
    <t>Incidence of heart attacks (acute coronary events) in SA, population 25 years or over (per 100 000 population)</t>
  </si>
  <si>
    <t>Incidence of heart attacks (acute coronary events) in Tasmania, population 25 years or over (per 100 000 population)</t>
  </si>
  <si>
    <t>Incidence of heart attacks (acute coronary events) in ACT, population 25 years or over (per 100 000 population)</t>
  </si>
  <si>
    <t>Incidence of heart attacks (acute coronary events) in NT, population 25 years or over (per 100 000 population)</t>
  </si>
  <si>
    <t>Proportion of people with type 2 diabetes (based on fasting blood glucose test), by sex</t>
  </si>
  <si>
    <t>Proportion of people aged 18 years or over with type 2 diabetes (based on fasting blood glucose test), by Indigenous status, by sex</t>
  </si>
  <si>
    <t>Proportion of people aged 25 years or over with type 2 diabetes (based on fasting blood glucose test), by Indigenous status, by sex</t>
  </si>
  <si>
    <t>Age standardised mortality rates of potentially avoidable deaths, under 75 years</t>
  </si>
  <si>
    <t>Age standardised mortality rates of potentially avoidable deaths, under 75 years, by Indigenous status</t>
  </si>
  <si>
    <t>Five-year relative survival proportions for people diagnosed with cancer, by sex</t>
  </si>
  <si>
    <t>All Australians average life expectancy at birth</t>
  </si>
  <si>
    <t>Estimated life expectancies at birth, by Indigenous status and sex</t>
  </si>
  <si>
    <t>Age standardised mortality rate (all causes), by State and Territory</t>
  </si>
  <si>
    <t>Age standardised all-cause mortality rate and rate ratios, by Indigenous status</t>
  </si>
  <si>
    <t>Infant mortality</t>
  </si>
  <si>
    <t>Infant mortality rate by Indigenous status, three year average</t>
  </si>
  <si>
    <t>All causes infant and child mortality, by age group, three year average</t>
  </si>
  <si>
    <t>All causes infant and child mortality, by Indigenous status, five year average</t>
  </si>
  <si>
    <t>Age standardised mortality rates by cause of death, by State and Territory</t>
  </si>
  <si>
    <t>Age standardised mortality rates by major cause of death, by Indigenous status</t>
  </si>
  <si>
    <t>Fetal deaths</t>
  </si>
  <si>
    <t>Neonatal deaths</t>
  </si>
  <si>
    <t>Perinatal deaths</t>
  </si>
  <si>
    <t>Perinatal, neonatal and fetal deaths, by Indigenous status</t>
  </si>
  <si>
    <t>Employed medical practitioners, FTE proportion by age</t>
  </si>
  <si>
    <t>Employed nurses and midwives, FTE proportion by age</t>
  </si>
  <si>
    <t>Employed allied health practitioners, FTE proportion by age</t>
  </si>
  <si>
    <t>Employed dentists, FTE proportion by age</t>
  </si>
  <si>
    <t>Employed allied dental practitioners, FTE proportion by age</t>
  </si>
  <si>
    <t>Table EA.1</t>
  </si>
  <si>
    <t>Proportion of live-born singleton babies of low birthweight, by Indigenous status of the baby (a), (b), (c), (d), (e)</t>
  </si>
  <si>
    <t>Unit</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</si>
  <si>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</si>
  <si>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</si>
  <si>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</si>
  <si>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</si>
  <si>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</si>
  <si>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xml:space="preserve"> (f)</t>
    </r>
  </si>
  <si>
    <r>
      <rPr>
        <i/>
        <sz val="10"/>
        <color rgb="FF000000"/>
        <rFont val="Arial"/>
        <family val="2"/>
      </rPr>
      <t>ACT</t>
    </r>
    <r>
      <rPr>
        <sz val="10"/>
        <color rgb="FF000000"/>
        <rFont val="Arial"/>
        <family val="2"/>
      </rPr>
      <t xml:space="preserve"> (f)</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</si>
  <si>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</si>
  <si>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</si>
  <si>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2019</t>
  </si>
  <si>
    <t>Live-born singleton babies of low birthweight</t>
  </si>
  <si>
    <t>Aboriginal and Torres Strait Islander (g)</t>
  </si>
  <si>
    <t>%</t>
  </si>
  <si>
    <t>Non-Indigenous (g)</t>
  </si>
  <si>
    <t>Total (g), (h)</t>
  </si>
  <si>
    <t>Aboriginal and Torres Strait Islander</t>
  </si>
  <si>
    <t>no.</t>
  </si>
  <si>
    <t>Non-Indigenous</t>
  </si>
  <si>
    <t>Total (h)</t>
  </si>
  <si>
    <t>(a)</t>
  </si>
  <si>
    <t>(b)</t>
  </si>
  <si>
    <t>(c)</t>
  </si>
  <si>
    <t>(d)</t>
  </si>
  <si>
    <t>(e)</t>
  </si>
  <si>
    <t>(f)</t>
  </si>
  <si>
    <t>(g)</t>
  </si>
  <si>
    <t>(h)</t>
  </si>
  <si>
    <t>For more information on data quality, including collection methodologies and data limitations, see METeOR on the AIHW website.</t>
  </si>
  <si>
    <t>Low birthweight is defined as less than 2500 grams.</t>
  </si>
  <si>
    <t>Data relate to live births. Data excludes multiple births, stillbirths and births of less than 20 weeks gestation. Births both less than 20 weeks gestation and less than 400 grams birthweight are not included in the National Perinatal Data Collection.</t>
  </si>
  <si>
    <t>Data are by place of usual residence of the mother. Data excludes Australian non-residents, residents of external territories and records where state/territory of residence was not stated.</t>
  </si>
  <si>
    <t>Data by State and Territory cannot be reconciled by individual jurisdictions as data are collected by place of birth but are published by place of residence.</t>
  </si>
  <si>
    <t>Birthweight data on babies born to Aboriginal and Torres Strait Islander mothers residing in Tasmania and the ACT should be viewed with caution as they are based on small numbers of births.</t>
  </si>
  <si>
    <t>Rates derived from administrative data counts are not subject to sampling error but might be subject to natural random variation, especially for small counts. Variability bands associated with each estimate are reported to account for this (for example, 80.0 ± 2.7). Variability bands can be used for comparisons within jurisdictions or over time, but not between jurisdictions or between jurisdictions and totals. Refer to the Statistical context (section 2) for more information on variability bands and the interpretation of these results.</t>
  </si>
  <si>
    <t>Includes births whose Aboriginal and Torres Strait Islander status was not stated.</t>
  </si>
  <si>
    <t>Source:</t>
  </si>
  <si>
    <r>
      <t xml:space="preserve">Australian Institute of Health and Welfare (AIHW) (unpublished) </t>
    </r>
    <r>
      <rPr>
        <i/>
        <sz val="10"/>
        <color rgb="FF000000"/>
        <rFont val="Arial"/>
        <family val="2"/>
      </rPr>
      <t>National Perinatal Data Collection.</t>
    </r>
    <r>
      <rPr>
        <sz val="10"/>
        <color rgb="FF000000"/>
        <rFont val="Arial"/>
        <family val="2"/>
      </rPr>
      <t/>
    </r>
  </si>
  <si>
    <t>Table EA.2</t>
  </si>
  <si>
    <t>Proportion of live-born singleton babies of low birthweight, by maternal Indigenous status (a), (b), (c), (d), (e)</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</si>
  <si>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</si>
  <si>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</si>
  <si>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</si>
  <si>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</si>
  <si>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</si>
  <si>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xml:space="preserve"> (f)</t>
    </r>
  </si>
  <si>
    <r>
      <rPr>
        <i/>
        <sz val="10"/>
        <color rgb="FF000000"/>
        <rFont val="Arial"/>
        <family val="2"/>
      </rPr>
      <t>ACT</t>
    </r>
    <r>
      <rPr>
        <sz val="10"/>
        <color rgb="FF000000"/>
        <rFont val="Arial"/>
        <family val="2"/>
      </rPr>
      <t xml:space="preserve"> (f)</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</si>
  <si>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</si>
  <si>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</si>
  <si>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Live-born singleton babies of low birthweight born to</t>
  </si>
  <si>
    <t>Aboriginal and Torres Strait Islander mothers (g)</t>
  </si>
  <si>
    <t>Non-Indigenous mothers (g)</t>
  </si>
  <si>
    <t>Aboriginal and Torres Strait Islander mothers</t>
  </si>
  <si>
    <t>Non-Indigenous mothers</t>
  </si>
  <si>
    <t>2018</t>
  </si>
  <si>
    <t>2017</t>
  </si>
  <si>
    <t>2016</t>
  </si>
  <si>
    <t>2015</t>
  </si>
  <si>
    <t>2014</t>
  </si>
  <si>
    <t>2013</t>
  </si>
  <si>
    <t>2012</t>
  </si>
  <si>
    <t>2011</t>
  </si>
  <si>
    <t>2010</t>
  </si>
  <si>
    <t>Data relate to live births. Data excludes multiple births, stillbirths and births of less than 20 weeks gestation. Births both less than 20 weeks gestation and less than 400 grams birthweight are not included.</t>
  </si>
  <si>
    <t>Data are by place of usual residence of the mother. Data excludes Australian non-residents, residents of external territories and where state/territory of residence was not stated.</t>
  </si>
  <si>
    <t>Includes births to mothers whose Aboriginal and Torres Strait Islander status was not stated.</t>
  </si>
  <si>
    <r>
      <t xml:space="preserve">AIHW (unpublished) </t>
    </r>
    <r>
      <rPr>
        <i/>
        <sz val="10"/>
        <color rgb="FF000000"/>
        <rFont val="Arial"/>
        <family val="2"/>
      </rPr>
      <t>National Perinatal Data Collection.</t>
    </r>
    <r>
      <rPr>
        <sz val="10"/>
        <color rgb="FF000000"/>
        <rFont val="Arial"/>
        <family val="2"/>
      </rPr>
      <t/>
    </r>
  </si>
  <si>
    <t>Table EA.3</t>
  </si>
  <si>
    <t>Proportion of adults and children in BMI categories (a), (b), (c), (d), (e)</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</si>
  <si>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</si>
  <si>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</si>
  <si>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</si>
  <si>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</si>
  <si>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</si>
  <si>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</si>
  <si>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</si>
  <si>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(f)</t>
    </r>
  </si>
  <si>
    <r>
      <rPr>
        <i/>
        <sz val="10"/>
        <color rgb="FF000000"/>
        <rFont val="Arial"/>
        <family val="2"/>
      </rPr>
      <t>Aust</t>
    </r>
    <r>
      <rPr>
        <sz val="10"/>
        <color rgb="FF000000"/>
        <rFont val="Arial"/>
        <family val="2"/>
      </rPr>
      <t/>
    </r>
  </si>
  <si>
    <t>Adults (18+ years old)</t>
  </si>
  <si>
    <t>2017-18 (g)</t>
  </si>
  <si>
    <t>Underweight</t>
  </si>
  <si>
    <t>% (AS)</t>
  </si>
  <si>
    <t>RSE</t>
  </si>
  <si>
    <t>Normal weight</t>
  </si>
  <si>
    <t>Overweight</t>
  </si>
  <si>
    <t>Obese</t>
  </si>
  <si>
    <t>2014-15</t>
  </si>
  <si>
    <t>2011-12</t>
  </si>
  <si>
    <t>2007-08</t>
  </si>
  <si>
    <t>–</t>
  </si>
  <si>
    <t>Children (5-17 years old)</t>
  </si>
  <si>
    <t>np</t>
  </si>
  <si>
    <t>*</t>
  </si>
  <si>
    <r>
      <t xml:space="preserve">AS = Age Standardised. RSE = Relative Standard Error. </t>
    </r>
    <r>
      <rPr>
        <b/>
        <sz val="10"/>
        <color rgb="FF000000"/>
        <rFont val="Arial"/>
        <family val="2"/>
      </rPr>
      <t>np</t>
    </r>
    <r>
      <rPr>
        <sz val="10"/>
        <color rgb="FF000000"/>
        <rFont val="Arial"/>
        <family val="2"/>
      </rPr>
      <t xml:space="preserve"> Not published. – Nil or rounded to zero.</t>
    </r>
  </si>
  <si>
    <t>For more information on data quality, including collection methodologies and data limitations, see the ABS website.</t>
  </si>
  <si>
    <t>Proportions are age standardised by State and Territory to the 2001 Australian standard population for all years.</t>
  </si>
  <si>
    <t>Body mass index (BMI) categories for adults are defined as: Underweight (BMI less than 18.50), Normal weight (BMI 18.50–24.99), Overweight (BMI 25.00–29.99), Obese (BMI 30.00 or over). Separate BMI classifications were produced for children. BMI scores were created in the same manner as for adults but also took into account the age and sex of the child. There are different cutoffs for BMI categories (underweight/normal combined, overweight or obese) for male and female children. These categories differ to the categories used in the adult BMI classification and follow the scale provided in Cole TJ, Bellizzi MC, Flegal KM and Dietz WH, Establishing a standard definition for child overweight and obesity worldwide: international survey, BMJ 2000, 320.</t>
  </si>
  <si>
    <t>Body Mass Index is derived from measured height and weight. Voluntary measurements of height and weight were collected from respondents. For records with missing height and weight values received a donor record response from a similar respondent.</t>
  </si>
  <si>
    <t>The relative standard error (RSE) and 95 per cent confidence interval (a reliability estimate) associated with each estimate are reported (for example, 80.0 per cent ± 2.7 percentage points). Refer to the Statistical context (section 2) for more information on confidence intervals, relative standard errors and on the interpretation of these results.</t>
  </si>
  <si>
    <t>Data for the NT should be interpreted with caution as the National Health Survey excluded Very Remote areas and discrete Aboriginal and Torres Strait Islander communities. These exclusions are unlikely to affect national estimates, and will only have a minor effect on aggregate estimates produced for individual states and territories, excepting the NT where for the 2017-18 reporting period, the population living in Very Remote areas accounted for around 20 per cent of persons.</t>
  </si>
  <si>
    <t>Data for the NT for 2014-15 and 2011-12 are not comparable to data for previous years due to the increase in sample size.</t>
  </si>
  <si>
    <t>For 2017-18, age standardised 95 per cent confidence intervals and RSEs are not available. Please refer to associated crude 95 per cent confidence intervals and RSEs.</t>
  </si>
  <si>
    <t>Estimate has a relative standard error (RSE) between 25 per cent and 50 per cent and should be used with caution.</t>
  </si>
  <si>
    <r>
      <t xml:space="preserve">Australian Bureau of Statistics (ABS) (unpublished) </t>
    </r>
    <r>
      <rPr>
        <i/>
        <sz val="10"/>
        <color rgb="FF000000"/>
        <rFont val="Arial"/>
        <family val="2"/>
      </rPr>
      <t>National Health Survey, Australia, 2017-18</t>
    </r>
    <r>
      <rPr>
        <sz val="10"/>
        <color rgb="FF000000"/>
        <rFont val="Arial"/>
        <family val="2"/>
      </rPr>
      <t xml:space="preserve"> (and previous years), Cat. no. 4364.0; ABS (unpublished) </t>
    </r>
    <r>
      <rPr>
        <i/>
        <sz val="10"/>
        <color rgb="FF000000"/>
        <rFont val="Arial"/>
        <family val="2"/>
      </rPr>
      <t>Australian Health Survey, 2011–13</t>
    </r>
    <r>
      <rPr>
        <sz val="10"/>
        <color rgb="FF000000"/>
        <rFont val="Arial"/>
        <family val="2"/>
      </rPr>
      <t xml:space="preserve"> (2011-12 Core component), Cat. no. 4364.0.</t>
    </r>
  </si>
  <si>
    <t>Table EA.4</t>
  </si>
  <si>
    <t>Rate of overweight or obesity for adults and children, by remoteness (a), (b), (c), (d), (e), (f)</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</si>
  <si>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</si>
  <si>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</si>
  <si>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</si>
  <si>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</si>
  <si>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</si>
  <si>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</si>
  <si>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</si>
  <si>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(g)</t>
    </r>
  </si>
  <si>
    <r>
      <rPr>
        <i/>
        <sz val="10"/>
        <color rgb="FF000000"/>
        <rFont val="Arial"/>
        <family val="2"/>
      </rPr>
      <t>Aust</t>
    </r>
    <r>
      <rPr>
        <sz val="10"/>
        <color rgb="FF000000"/>
        <rFont val="Arial"/>
        <family val="2"/>
      </rPr>
      <t/>
    </r>
  </si>
  <si>
    <t>2017-18 (h)</t>
  </si>
  <si>
    <t>Major cities</t>
  </si>
  <si>
    <t>..</t>
  </si>
  <si>
    <t>Inner regional</t>
  </si>
  <si>
    <t>Outer regional</t>
  </si>
  <si>
    <t>Remote</t>
  </si>
  <si>
    <t>Very remote (i)</t>
  </si>
  <si>
    <t>na</t>
  </si>
  <si>
    <t>Outer regional, remote and very remote</t>
  </si>
  <si>
    <t>Outer regional, remote and very remote (i)</t>
  </si>
  <si>
    <t>(i)</t>
  </si>
  <si>
    <t>**</t>
  </si>
  <si>
    <r>
      <t xml:space="preserve">AS = Age Standardised. RSE = Relative Standard Error. </t>
    </r>
    <r>
      <rPr>
        <b/>
        <sz val="10"/>
        <color rgb="FF000000"/>
        <rFont val="Arial"/>
        <family val="2"/>
      </rPr>
      <t>na</t>
    </r>
    <r>
      <rPr>
        <sz val="10"/>
        <color rgb="FF000000"/>
        <rFont val="Arial"/>
        <family val="2"/>
      </rPr>
      <t xml:space="preserve"> Not available. </t>
    </r>
    <r>
      <rPr>
        <b/>
        <sz val="10"/>
        <color rgb="FF000000"/>
        <rFont val="Arial"/>
        <family val="2"/>
      </rPr>
      <t>np</t>
    </r>
    <r>
      <rPr>
        <sz val="10"/>
        <color rgb="FF000000"/>
        <rFont val="Arial"/>
        <family val="2"/>
      </rPr>
      <t xml:space="preserve"> Not published. .. Not applicable. – Nil or rounded to zero.</t>
    </r>
  </si>
  <si>
    <t>Data by remoteness are based on the Australian Statistical Geography Standard (ASGS) remoteness area structure (RA). There are no very remote areas in Victoria, no major cities in Tasmania, no outer regional or remote areas in the ACT, and no inner regional areas or major cities in the NT.</t>
  </si>
  <si>
    <t>Overweight for adults is defined as BMI 25.00–29.99. Obesity for adults is defined as BMI 30.00 or over. Separate BMI classifications were produced for children. BMI scores were created in the same manner as for adults but also took into account the age and sex of the child. There are different cutoffs for BMI categories (underweight/normal combined, overweight or obese) for male and female children. These categories differ to the categories used in the adult BMI classification and follow the scale provided in Cole TJ, Bellizzi MC, Flegal KM and Dietz WH, Establishing a standard definition for child overweight and obesity worldwide: international survey, BMJ 2000, 320.</t>
  </si>
  <si>
    <t>Data were not collected for very remote areas.</t>
  </si>
  <si>
    <t>Estimate has a relative standard error (RSE) of 50 per cent or more and is considered too unreliable for general use.</t>
  </si>
  <si>
    <r>
      <t xml:space="preserve">ABS (unpublished) </t>
    </r>
    <r>
      <rPr>
        <i/>
        <sz val="10"/>
        <color rgb="FF000000"/>
        <rFont val="Arial"/>
        <family val="2"/>
      </rPr>
      <t>National Health Survey, Australia, 2017-18</t>
    </r>
    <r>
      <rPr>
        <sz val="10"/>
        <color rgb="FF000000"/>
        <rFont val="Arial"/>
        <family val="2"/>
      </rPr>
      <t xml:space="preserve"> (and previous years), Cat. no. 4364.0; ABS (unpublished) </t>
    </r>
    <r>
      <rPr>
        <i/>
        <sz val="10"/>
        <color rgb="FF000000"/>
        <rFont val="Arial"/>
        <family val="2"/>
      </rPr>
      <t>Australian Health Survey, 2011–13</t>
    </r>
    <r>
      <rPr>
        <sz val="10"/>
        <color rgb="FF000000"/>
        <rFont val="Arial"/>
        <family val="2"/>
      </rPr>
      <t xml:space="preserve"> (2011-12 Core component), Cat. no. 4364.0.</t>
    </r>
  </si>
  <si>
    <t>Table EA.5</t>
  </si>
  <si>
    <t>Rate of overweight or obesity for adults, by Indigenous status (a), (b), (c), (d), (e), (f)</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</si>
  <si>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</si>
  <si>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</si>
  <si>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</si>
  <si>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</si>
  <si>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</si>
  <si>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</si>
  <si>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</si>
  <si>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(g)</t>
    </r>
  </si>
  <si>
    <r>
      <rPr>
        <i/>
        <sz val="10"/>
        <color rgb="FF000000"/>
        <rFont val="Arial"/>
        <family val="2"/>
      </rPr>
      <t>Aust</t>
    </r>
    <r>
      <rPr>
        <sz val="10"/>
        <color rgb="FF000000"/>
        <rFont val="Arial"/>
        <family val="2"/>
      </rPr>
      <t/>
    </r>
  </si>
  <si>
    <t>2017–19 (h)</t>
  </si>
  <si>
    <t>Aboriginal and Torres Strait Islander people</t>
  </si>
  <si>
    <t>Other Australians</t>
  </si>
  <si>
    <t>Rate ratio (i)</t>
  </si>
  <si>
    <t>ratio (AS)</t>
  </si>
  <si>
    <t>2011–13</t>
  </si>
  <si>
    <t>AS = Age Standardised. RSE = Relative Standard Error.</t>
  </si>
  <si>
    <t>Some data values have been randomly adjusted to avoid the release of confidential data. Discrepancies may occur between sums of the component items and totals.</t>
  </si>
  <si>
    <t>Overweight for adults is defined as BMI equal to 25 but less than 30. Obesity for adults is defined as BMI equal to or greater than 30.</t>
  </si>
  <si>
    <t>Data for Other Australians for the NT should be interpreted with caution as the National Health Survey excluded Very Remote areas and discrete Aboriginal and Torres Strait Islander communities. These exclusions are unlikely to affect national estimates, and will only have a minor effect on aggregate estimates produced for individual states and territories, excepting the NT where for the 2017-18 reporting period, the population living in Very Remote areas accounted for around 20 per cent of persons.</t>
  </si>
  <si>
    <t>For the 2017-18 NHS and 2018-19 NATSIHS, age standardised 95 per cent confidence intervals and RSEs are not available. Please refer to associated crude 95 per cent confidence intervals and RSEs.</t>
  </si>
  <si>
    <t>Rate ratio is derived by dividing the age standardised rate for Aboriginal and Torres Strait Islander people by the age standardised rate for non-Indigenous people.</t>
  </si>
  <si>
    <r>
      <t xml:space="preserve">ABS 2019, </t>
    </r>
    <r>
      <rPr>
        <i/>
        <sz val="10"/>
        <color rgb="FF000000"/>
        <rFont val="Arial"/>
        <family val="2"/>
      </rPr>
      <t>National Aboriginal and Torres Strait Islander Health Survey, Australia, 2018-19</t>
    </r>
    <r>
      <rPr>
        <sz val="10"/>
        <color rgb="FF000000"/>
        <rFont val="Arial"/>
        <family val="2"/>
      </rPr>
      <t xml:space="preserve"> (includes non-Indigenous data from the 2017-18 National Health Survey), Cat. no. 4715.0, Canberra; ABS (unpublished) </t>
    </r>
    <r>
      <rPr>
        <i/>
        <sz val="10"/>
        <color rgb="FF000000"/>
        <rFont val="Arial"/>
        <family val="2"/>
      </rPr>
      <t>Australian Aboriginal and Torres Strait Islander Health Survey, 2012-13</t>
    </r>
    <r>
      <rPr>
        <sz val="10"/>
        <color rgb="FF000000"/>
        <rFont val="Arial"/>
        <family val="2"/>
      </rPr>
      <t xml:space="preserve"> (Core component), Cat. no. 4727.0; ABS (unpublished) </t>
    </r>
    <r>
      <rPr>
        <i/>
        <sz val="10"/>
        <color rgb="FF000000"/>
        <rFont val="Arial"/>
        <family val="2"/>
      </rPr>
      <t>Australian Health Survey, 2011–13</t>
    </r>
    <r>
      <rPr>
        <sz val="10"/>
        <color rgb="FF000000"/>
        <rFont val="Arial"/>
        <family val="2"/>
      </rPr>
      <t xml:space="preserve"> (2011-12 Core component), Cat. no. 4364.0.</t>
    </r>
  </si>
  <si>
    <t>Table EA.6</t>
  </si>
  <si>
    <t>Rate of overweight or obesity for children, by Indigenous status (a), (b), (c), (d), (e)</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</si>
  <si>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</si>
  <si>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</si>
  <si>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</si>
  <si>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</si>
  <si>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</si>
  <si>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</si>
  <si>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</si>
  <si>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(f)</t>
    </r>
  </si>
  <si>
    <r>
      <rPr>
        <i/>
        <sz val="10"/>
        <color rgb="FF000000"/>
        <rFont val="Arial"/>
        <family val="2"/>
      </rPr>
      <t>Aust</t>
    </r>
    <r>
      <rPr>
        <sz val="10"/>
        <color rgb="FF000000"/>
        <rFont val="Arial"/>
        <family val="2"/>
      </rPr>
      <t/>
    </r>
  </si>
  <si>
    <t>2017–19 (g)</t>
  </si>
  <si>
    <t>Aboriginal and Torres Strait Islander children</t>
  </si>
  <si>
    <t>Non-Indigenous children</t>
  </si>
  <si>
    <t>AS = Age Standardised. RSE = Relative Standard Error.</t>
  </si>
  <si>
    <t>Separate BMI classifications were produced for children. BMI scores were created in the same manner as for adults but also took into account the age and sex of the child. There are different cutoffs for BMI categories (underweight/normal combined, overweight or obese) for male and female children. These categories differ to the categories used in the adult BMI classification and follow the scale provided in Cole TJ, Bellizzi MC, Flegal KM and Dietz WH, Establishing a standard definition for child overweight and obesity worldwide: international survey, BMJ 2000, 320.</t>
  </si>
  <si>
    <t>Data for non-Indigenous children in the NT should be interpreted with caution as the National Health Survey excluded Very Remote areas and discrete Aboriginal and Torres Strait Islander communities. These exclusions are unlikely to affect national estimates, and will only have a minor effect on aggregate estimates produced for individual states and territories, excepting the NT where for the 2017-18 reporting period, the population living in Very Remote areas accounted for around 20 per cent of persons.</t>
  </si>
  <si>
    <r>
      <t xml:space="preserve">ABS (unpublished) </t>
    </r>
    <r>
      <rPr>
        <i/>
        <sz val="10"/>
        <color rgb="FF000000"/>
        <rFont val="Arial"/>
        <family val="2"/>
      </rPr>
      <t>National Aboriginal and Torres Strait Islander Health Survey, Australia, 2018-19,</t>
    </r>
    <r>
      <rPr>
        <sz val="10"/>
        <color rgb="FF000000"/>
        <rFont val="Arial"/>
        <family val="2"/>
      </rPr>
      <t xml:space="preserve"> Cat. no. 4715.0; ABS (unpublished) </t>
    </r>
    <r>
      <rPr>
        <i/>
        <sz val="10"/>
        <color rgb="FF000000"/>
        <rFont val="Arial"/>
        <family val="2"/>
      </rPr>
      <t>National Health Survey, Australia, 2017-18,</t>
    </r>
    <r>
      <rPr>
        <sz val="10"/>
        <color rgb="FF000000"/>
        <rFont val="Arial"/>
        <family val="2"/>
      </rPr>
      <t xml:space="preserve"> Cat. no. 4364.0; ABS (unpublished) </t>
    </r>
    <r>
      <rPr>
        <i/>
        <sz val="10"/>
        <color rgb="FF000000"/>
        <rFont val="Arial"/>
        <family val="2"/>
      </rPr>
      <t>Australian Aboriginal and Torres Strait Islander Health Survey, 2012-13</t>
    </r>
    <r>
      <rPr>
        <sz val="10"/>
        <color rgb="FF000000"/>
        <rFont val="Arial"/>
        <family val="2"/>
      </rPr>
      <t xml:space="preserve"> (Core component), Cat. no. 4727.0; ABS (unpublished) </t>
    </r>
    <r>
      <rPr>
        <i/>
        <sz val="10"/>
        <color rgb="FF000000"/>
        <rFont val="Arial"/>
        <family val="2"/>
      </rPr>
      <t>Australian Health Survey, 2011–13</t>
    </r>
    <r>
      <rPr>
        <sz val="10"/>
        <color rgb="FF000000"/>
        <rFont val="Arial"/>
        <family val="2"/>
      </rPr>
      <t xml:space="preserve"> (2011-12 Core component), Cat. no. 4364.0.</t>
    </r>
  </si>
  <si>
    <t>Table EA.7</t>
  </si>
  <si>
    <t>Proportion of adults aged 18 or over who are daily smokers, by remoteness (a), (b), (c), (d), (e)</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</si>
  <si>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</si>
  <si>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</si>
  <si>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</si>
  <si>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</si>
  <si>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</si>
  <si>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</si>
  <si>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</si>
  <si>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(f)</t>
    </r>
  </si>
  <si>
    <r>
      <rPr>
        <i/>
        <sz val="10"/>
        <color rgb="FF000000"/>
        <rFont val="Arial"/>
        <family val="2"/>
      </rPr>
      <t>Aust</t>
    </r>
    <r>
      <rPr>
        <sz val="10"/>
        <color rgb="FF000000"/>
        <rFont val="Arial"/>
        <family val="2"/>
      </rPr>
      <t/>
    </r>
  </si>
  <si>
    <t>2017-18 (g), (h)</t>
  </si>
  <si>
    <t>All areas</t>
  </si>
  <si>
    <t>Total number of adults</t>
  </si>
  <si>
    <t>'000</t>
  </si>
  <si>
    <t>2014-15 (j)</t>
  </si>
  <si>
    <t>2011-12 (j)</t>
  </si>
  <si>
    <t>(j)</t>
  </si>
  <si>
    <r>
      <t xml:space="preserve">AS = Age Standardised. RSE = Relative Standard Error. </t>
    </r>
    <r>
      <rPr>
        <b/>
        <sz val="10"/>
        <color rgb="FF000000"/>
        <rFont val="Arial"/>
        <family val="2"/>
      </rPr>
      <t>na</t>
    </r>
    <r>
      <rPr>
        <sz val="10"/>
        <color rgb="FF000000"/>
        <rFont val="Arial"/>
        <family val="2"/>
      </rPr>
      <t xml:space="preserve"> Not available. </t>
    </r>
    <r>
      <rPr>
        <b/>
        <sz val="10"/>
        <color rgb="FF000000"/>
        <rFont val="Arial"/>
        <family val="2"/>
      </rPr>
      <t>np</t>
    </r>
    <r>
      <rPr>
        <sz val="10"/>
        <color rgb="FF000000"/>
        <rFont val="Arial"/>
        <family val="2"/>
      </rPr>
      <t xml:space="preserve"> Not published. .. Not applicable. – Nil or rounded to zero.</t>
    </r>
  </si>
  <si>
    <t>Adults are defined as people aged 18 years or over.</t>
  </si>
  <si>
    <t>In 2017-18, data from National Health Survey (NHS) and Survey of Income and Housing (SIH) have been combined to create a much larger sample which will allow for a more accurate smoker status estimate.</t>
  </si>
  <si>
    <t>Data for 2014-15 and 2011-12 are not comparable to data for previous years due to the increased sample size.</t>
  </si>
  <si>
    <r>
      <t xml:space="preserve">ABS (unpublished) </t>
    </r>
    <r>
      <rPr>
        <i/>
        <sz val="10"/>
        <color rgb="FF000000"/>
        <rFont val="Arial"/>
        <family val="2"/>
      </rPr>
      <t>National Health Survey, Australia, 2017-18</t>
    </r>
    <r>
      <rPr>
        <sz val="10"/>
        <color rgb="FF000000"/>
        <rFont val="Arial"/>
        <family val="2"/>
      </rPr>
      <t xml:space="preserve"> (and previous years), Cat. no. 4364.0; ABS (unpublished) </t>
    </r>
    <r>
      <rPr>
        <i/>
        <sz val="10"/>
        <color rgb="FF000000"/>
        <rFont val="Arial"/>
        <family val="2"/>
      </rPr>
      <t>Australian Health Survey, 2011–13</t>
    </r>
    <r>
      <rPr>
        <sz val="10"/>
        <color rgb="FF000000"/>
        <rFont val="Arial"/>
        <family val="2"/>
      </rPr>
      <t xml:space="preserve"> (2011-12 Core component), Cat. no. 4364.0.</t>
    </r>
  </si>
  <si>
    <t>Table EA.8</t>
  </si>
  <si>
    <t>Proportion of adults who are daily smokers, by Indigenous status (a), (b), (c), (d), (e)</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</si>
  <si>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</si>
  <si>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</si>
  <si>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</si>
  <si>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</si>
  <si>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</si>
  <si>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</si>
  <si>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</si>
  <si>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(f)</t>
    </r>
  </si>
  <si>
    <r>
      <rPr>
        <i/>
        <sz val="10"/>
        <color rgb="FF000000"/>
        <rFont val="Arial"/>
        <family val="2"/>
      </rPr>
      <t>Aust</t>
    </r>
    <r>
      <rPr>
        <sz val="10"/>
        <color rgb="FF000000"/>
        <rFont val="Arial"/>
        <family val="2"/>
      </rPr>
      <t/>
    </r>
  </si>
  <si>
    <t>Other Australians (h)</t>
  </si>
  <si>
    <t>Rate ratio (h), (i)</t>
  </si>
  <si>
    <t>AS = Age Standardised. RSE = Relative Standard Error.</t>
  </si>
  <si>
    <t>Data for 2011–13 and onwards for other Australians for the NT are not comparable to data for previous years due to the increased sample size.</t>
  </si>
  <si>
    <r>
      <t xml:space="preserve">ABS 2019, </t>
    </r>
    <r>
      <rPr>
        <i/>
        <sz val="10"/>
        <color rgb="FF000000"/>
        <rFont val="Arial"/>
        <family val="2"/>
      </rPr>
      <t>National Aboriginal and Torres Strait Islander Health Survey, Australia, 2018-19</t>
    </r>
    <r>
      <rPr>
        <sz val="10"/>
        <color rgb="FF000000"/>
        <rFont val="Arial"/>
        <family val="2"/>
      </rPr>
      <t xml:space="preserve"> (includes non-Indigenous data from the 2017-18 National Health Survey), Cat. no. 4715.0, Canberra; ABS (unpublished) </t>
    </r>
    <r>
      <rPr>
        <i/>
        <sz val="10"/>
        <color rgb="FF000000"/>
        <rFont val="Arial"/>
        <family val="2"/>
      </rPr>
      <t>National Aboriginal and Torres Strait Islander Social Survey, Australia, 2014-15</t>
    </r>
    <r>
      <rPr>
        <sz val="10"/>
        <color rgb="FF000000"/>
        <rFont val="Arial"/>
        <family val="2"/>
      </rPr>
      <t xml:space="preserve"> and </t>
    </r>
    <r>
      <rPr>
        <i/>
        <sz val="10"/>
        <color rgb="FF000000"/>
        <rFont val="Arial"/>
        <family val="2"/>
      </rPr>
      <t>2008,</t>
    </r>
    <r>
      <rPr>
        <sz val="10"/>
        <color rgb="FF000000"/>
        <rFont val="Arial"/>
        <family val="2"/>
      </rPr>
      <t xml:space="preserve"> Cat. no. 4714.0; ABS (unpublished) </t>
    </r>
    <r>
      <rPr>
        <i/>
        <sz val="10"/>
        <color rgb="FF000000"/>
        <rFont val="Arial"/>
        <family val="2"/>
      </rPr>
      <t>Australian Aboriginal and Torres Strait Islander Health Survey, 2012-13</t>
    </r>
    <r>
      <rPr>
        <sz val="10"/>
        <color rgb="FF000000"/>
        <rFont val="Arial"/>
        <family val="2"/>
      </rPr>
      <t xml:space="preserve"> (Core component), Cat. no. 4727.0; ABS (unpublished) </t>
    </r>
    <r>
      <rPr>
        <i/>
        <sz val="10"/>
        <color rgb="FF000000"/>
        <rFont val="Arial"/>
        <family val="2"/>
      </rPr>
      <t>Australian Health Survey, 2011–13</t>
    </r>
    <r>
      <rPr>
        <sz val="10"/>
        <color rgb="FF000000"/>
        <rFont val="Arial"/>
        <family val="2"/>
      </rPr>
      <t xml:space="preserve"> (2011-12 Core component), Cat. no. 4364.0.</t>
    </r>
  </si>
  <si>
    <t>Table EA.9</t>
  </si>
  <si>
    <t>Proportion of adults at risk of long term harm from alcohol (2009 NHMRC guidelines), by remoteness (a), (b), (c), (d), (e)</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</si>
  <si>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</si>
  <si>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</si>
  <si>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</si>
  <si>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</si>
  <si>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</si>
  <si>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</si>
  <si>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</si>
  <si>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(f)</t>
    </r>
  </si>
  <si>
    <r>
      <rPr>
        <i/>
        <sz val="10"/>
        <color rgb="FF000000"/>
        <rFont val="Arial"/>
        <family val="2"/>
      </rPr>
      <t>Aust</t>
    </r>
    <r>
      <rPr>
        <sz val="10"/>
        <color rgb="FF000000"/>
        <rFont val="Arial"/>
        <family val="2"/>
      </rPr>
      <t/>
    </r>
  </si>
  <si>
    <t>Very remote (h)</t>
  </si>
  <si>
    <t>Outer regional, remote and very remote (h)</t>
  </si>
  <si>
    <r>
      <t xml:space="preserve">AS = Age Standardised. RSE = Relative Standard Error. </t>
    </r>
    <r>
      <rPr>
        <b/>
        <sz val="10"/>
        <color rgb="FF000000"/>
        <rFont val="Arial"/>
        <family val="2"/>
      </rPr>
      <t>na</t>
    </r>
    <r>
      <rPr>
        <sz val="10"/>
        <color rgb="FF000000"/>
        <rFont val="Arial"/>
        <family val="2"/>
      </rPr>
      <t xml:space="preserve"> Not available. </t>
    </r>
    <r>
      <rPr>
        <b/>
        <sz val="10"/>
        <color rgb="FF000000"/>
        <rFont val="Arial"/>
        <family val="2"/>
      </rPr>
      <t>np</t>
    </r>
    <r>
      <rPr>
        <sz val="10"/>
        <color rgb="FF000000"/>
        <rFont val="Arial"/>
        <family val="2"/>
      </rPr>
      <t xml:space="preserve"> Not published. .. Not applicable. – Nil or rounded to zero.</t>
    </r>
  </si>
  <si>
    <t>The 2009 National Health and Medical Research Council (NHMRC) guidelines for reducing health risks associated with the consumption of alcohol state that, for healthy men and women, 'drinking no more than two standard drinks on any day reduces the lifetime risk of harm from alcohol-related disease or injury'. The 2009 lifetime risk guideline (guideline 1) was assessed using average daily consumption of alcohol for persons aged 18 years and over, derived from the type, brand, number and serving sizes of beverages consumed on the three most recent days of the week prior to interview, in conjunction with the total number of days alcohol was consumed in the week prior to interview. It was assumed that the level of alcohol consumption in the week recorded was typical.</t>
  </si>
  <si>
    <t>Data for 2011-12 and onwards for the NT are not comparable to data for previous years due to the increased sample size.</t>
  </si>
  <si>
    <r>
      <t xml:space="preserve">ABS (unpublished) </t>
    </r>
    <r>
      <rPr>
        <i/>
        <sz val="10"/>
        <color rgb="FF000000"/>
        <rFont val="Arial"/>
        <family val="2"/>
      </rPr>
      <t>National Health Survey, Australia, 2017-18</t>
    </r>
    <r>
      <rPr>
        <sz val="10"/>
        <color rgb="FF000000"/>
        <rFont val="Arial"/>
        <family val="2"/>
      </rPr>
      <t xml:space="preserve"> (and previous years), Cat. no. 4364.0; ABS (unpublished) </t>
    </r>
    <r>
      <rPr>
        <i/>
        <sz val="10"/>
        <color rgb="FF000000"/>
        <rFont val="Arial"/>
        <family val="2"/>
      </rPr>
      <t>Australian Health Survey, 2011–13</t>
    </r>
    <r>
      <rPr>
        <sz val="10"/>
        <color rgb="FF000000"/>
        <rFont val="Arial"/>
        <family val="2"/>
      </rPr>
      <t xml:space="preserve"> (2011-12 National Health Survey (NHS) component), Cat. no. 4364.0.</t>
    </r>
  </si>
  <si>
    <t>Table EA.10</t>
  </si>
  <si>
    <t>Proportion of adults at risk of long term harm from alcohol (2009 NHMRC guidelines), by Indigenous status (a), (b), (c), (d), (e)</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</si>
  <si>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</si>
  <si>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</si>
  <si>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</si>
  <si>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</si>
  <si>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</si>
  <si>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</si>
  <si>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</si>
  <si>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(f)</t>
    </r>
  </si>
  <si>
    <r>
      <rPr>
        <i/>
        <sz val="10"/>
        <color rgb="FF000000"/>
        <rFont val="Arial"/>
        <family val="2"/>
      </rPr>
      <t>Aust</t>
    </r>
    <r>
      <rPr>
        <sz val="10"/>
        <color rgb="FF000000"/>
        <rFont val="Arial"/>
        <family val="2"/>
      </rPr>
      <t/>
    </r>
  </si>
  <si>
    <t>Aboriginal and Torres Strait Islander people (h)</t>
  </si>
  <si>
    <t>2004-05</t>
  </si>
  <si>
    <r>
      <t xml:space="preserve">AS = Age Standardised. RSE = Relative Standard Error. </t>
    </r>
    <r>
      <rPr>
        <b/>
        <sz val="10"/>
        <color rgb="FF000000"/>
        <rFont val="Arial"/>
        <family val="2"/>
      </rPr>
      <t>na</t>
    </r>
    <r>
      <rPr>
        <sz val="10"/>
        <color rgb="FF000000"/>
        <rFont val="Arial"/>
        <family val="2"/>
      </rPr>
      <t xml:space="preserve"> Not available.</t>
    </r>
  </si>
  <si>
    <t>Whilst data are available from the 2014-15 National Aboriginal and Torres Strait Islander Social Survey, there is no non-Indigenous comparator from either the National Health Survey or the General Social Survey.</t>
  </si>
  <si>
    <r>
      <t xml:space="preserve">ABS 2019, </t>
    </r>
    <r>
      <rPr>
        <i/>
        <sz val="10"/>
        <color rgb="FF000000"/>
        <rFont val="Arial"/>
        <family val="2"/>
      </rPr>
      <t>National Aboriginal and Torres Strait Islander Health Survey, Australia, 2018-19</t>
    </r>
    <r>
      <rPr>
        <sz val="10"/>
        <color rgb="FF000000"/>
        <rFont val="Arial"/>
        <family val="2"/>
      </rPr>
      <t xml:space="preserve"> (includes non-Indigenous data from the 2017-18 National Health Survey), Cat. no. 4715.0, Canberra; ABS (unpublished) </t>
    </r>
    <r>
      <rPr>
        <i/>
        <sz val="10"/>
        <color rgb="FF000000"/>
        <rFont val="Arial"/>
        <family val="2"/>
      </rPr>
      <t>National Aboriginal and Torres Strait Islander Social Survey, Australia, 2014-15,</t>
    </r>
    <r>
      <rPr>
        <sz val="10"/>
        <color rgb="FF000000"/>
        <rFont val="Arial"/>
        <family val="2"/>
      </rPr>
      <t xml:space="preserve"> Cat. no. 4714.0; ABS (unpublished) </t>
    </r>
    <r>
      <rPr>
        <i/>
        <sz val="10"/>
        <color rgb="FF000000"/>
        <rFont val="Arial"/>
        <family val="2"/>
      </rPr>
      <t>Australian Aboriginal and Torres Strait Islander Health Survey, 2012-13</t>
    </r>
    <r>
      <rPr>
        <sz val="10"/>
        <color rgb="FF000000"/>
        <rFont val="Arial"/>
        <family val="2"/>
      </rPr>
      <t xml:space="preserve"> (National Aboriginal and Torres Strait Islander Health Survey (NATSIHS) component), Cat. no. 4727.0; ABS (unpublished) </t>
    </r>
    <r>
      <rPr>
        <i/>
        <sz val="10"/>
        <color rgb="FF000000"/>
        <rFont val="Arial"/>
        <family val="2"/>
      </rPr>
      <t>Australian Health Survey, 2011–13</t>
    </r>
    <r>
      <rPr>
        <sz val="10"/>
        <color rgb="FF000000"/>
        <rFont val="Arial"/>
        <family val="2"/>
      </rPr>
      <t xml:space="preserve"> (2011-12 National Health Survey (NHS) component), Cat. no. 4364.0; ABS 2006, </t>
    </r>
    <r>
      <rPr>
        <i/>
        <sz val="10"/>
        <color rgb="FF000000"/>
        <rFont val="Arial"/>
        <family val="2"/>
      </rPr>
      <t>National Aboriginal and Torres Strait Islander Health Survey, Australia, 2004-05,</t>
    </r>
    <r>
      <rPr>
        <sz val="10"/>
        <color rgb="FF000000"/>
        <rFont val="Arial"/>
        <family val="2"/>
      </rPr>
      <t xml:space="preserve"> Cat. no. 4715.0, Canberra.</t>
    </r>
  </si>
  <si>
    <t>Table EA.11</t>
  </si>
  <si>
    <t>Incidence of selected cancers (a), (b), (c)</t>
  </si>
  <si>
    <r>
      <rPr>
        <i/>
        <sz val="10"/>
        <color rgb="FF000000"/>
        <rFont val="Arial"/>
        <family val="2"/>
      </rPr>
      <t>NSW</t>
    </r>
    <r>
      <rPr>
        <sz val="10"/>
        <color rgb="FF000000"/>
        <rFont val="Arial"/>
        <family val="2"/>
      </rPr>
      <t xml:space="preserve"> (d)</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</si>
  <si>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</si>
  <si>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</si>
  <si>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</si>
  <si>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</si>
  <si>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</si>
  <si>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</si>
  <si>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(e)</t>
    </r>
  </si>
  <si>
    <r>
      <rPr>
        <i/>
        <sz val="10"/>
        <color rgb="FF000000"/>
        <rFont val="Arial"/>
        <family val="2"/>
      </rPr>
      <t>Aust</t>
    </r>
    <r>
      <rPr>
        <sz val="10"/>
        <color rgb="FF000000"/>
        <rFont val="Arial"/>
        <family val="2"/>
      </rPr>
      <t xml:space="preserve"> (e), (f)</t>
    </r>
  </si>
  <si>
    <t>Incidence per 100 000 population (g)</t>
  </si>
  <si>
    <t>Bowel cancer</t>
  </si>
  <si>
    <t>rate (AS)</t>
  </si>
  <si>
    <t>Lung cancer</t>
  </si>
  <si>
    <t>Melanoma</t>
  </si>
  <si>
    <t>Female breast cancer</t>
  </si>
  <si>
    <t>Cervical cancer</t>
  </si>
  <si>
    <t>Number</t>
  </si>
  <si>
    <r>
      <t xml:space="preserve">AS = Age Standardised. </t>
    </r>
    <r>
      <rPr>
        <b/>
        <sz val="10"/>
        <color rgb="FF000000"/>
        <rFont val="Arial"/>
        <family val="2"/>
      </rPr>
      <t>na</t>
    </r>
    <r>
      <rPr>
        <sz val="10"/>
        <color rgb="FF000000"/>
        <rFont val="Arial"/>
        <family val="2"/>
      </rPr>
      <t xml:space="preserve"> Not available. </t>
    </r>
    <r>
      <rPr>
        <b/>
        <sz val="10"/>
        <color rgb="FF000000"/>
        <rFont val="Arial"/>
        <family val="2"/>
      </rPr>
      <t>np</t>
    </r>
    <r>
      <rPr>
        <sz val="10"/>
        <color rgb="FF000000"/>
        <rFont val="Arial"/>
        <family val="2"/>
      </rPr>
      <t xml:space="preserve"> Not published.</t>
    </r>
  </si>
  <si>
    <t>The cancer database from which the figures in this table were derived was a preliminary version in which cases registered in more than one jurisdiction had not been removed. Therefore, the figures are subject to possible slight revision downwards.</t>
  </si>
  <si>
    <t>Incidence rates of cancers in jurisdictions with smaller populations can fluctuate considerably from year to year. Comparisons across time and between jurisdictions should be made with caution.</t>
  </si>
  <si>
    <t>NSW data for 2018 are partially incomplete with respect to death-certificate-only cases. Therefore, the counts and rates might be slight under-estimates.</t>
  </si>
  <si>
    <t>Data for 2018 are not available from the NT. The figures for Australia for 2018 exclude NT.</t>
  </si>
  <si>
    <t>Includes data for 'Other Territories': Christmas Island, Cocos (Keeling) Islands, Jervis Bay Territory and Norfolk Island for 2017 to 2018.</t>
  </si>
  <si>
    <t>Rates have been age-standardised to the 2001 Australian Standard Population using five-year age groups and a top age group of 85+. They are expressed per 100 000 persons (bowel cancer, lung cancer and melanoma of the skin) or 100 000 females (breast cancer and cervical cancer).</t>
  </si>
  <si>
    <r>
      <t xml:space="preserve">AIHW (unpublished) </t>
    </r>
    <r>
      <rPr>
        <i/>
        <sz val="10"/>
        <color rgb="FF000000"/>
        <rFont val="Arial"/>
        <family val="2"/>
      </rPr>
      <t>Australian Cancer Database, 2018 preliminary version</t>
    </r>
    <r>
      <rPr>
        <sz val="10"/>
        <color rgb="FF000000"/>
        <rFont val="Arial"/>
        <family val="2"/>
      </rPr>
      <t xml:space="preserve"> (and previous years).</t>
    </r>
  </si>
  <si>
    <t>Table EA.12</t>
  </si>
  <si>
    <t>Incidence of selected cancers, by remoteness area (a), (b), (c), (d), (e), (f)</t>
  </si>
  <si>
    <r>
      <rPr>
        <i/>
        <sz val="10"/>
        <color rgb="FF000000"/>
        <rFont val="Arial"/>
        <family val="2"/>
      </rPr>
      <t>Incidence per 100 000 population</t>
    </r>
    <r>
      <rPr>
        <sz val="10"/>
        <color rgb="FF000000"/>
        <rFont val="Arial"/>
        <family val="2"/>
      </rPr>
      <t/>
    </r>
  </si>
  <si>
    <r>
      <rPr>
        <i/>
        <sz val="10"/>
        <color rgb="FF000000"/>
        <rFont val="Arial"/>
        <family val="2"/>
      </rPr>
      <t>Number</t>
    </r>
    <r>
      <rPr>
        <sz val="10"/>
        <color rgb="FF000000"/>
        <rFont val="Arial"/>
        <family val="2"/>
      </rPr>
      <t/>
    </r>
  </si>
  <si>
    <r>
      <rPr>
        <i/>
        <sz val="10"/>
        <color rgb="FF000000"/>
        <rFont val="Arial"/>
        <family val="2"/>
      </rPr>
      <t>NSW</t>
    </r>
    <r>
      <rPr>
        <sz val="10"/>
        <color rgb="FF000000"/>
        <rFont val="Arial"/>
        <family val="2"/>
      </rPr>
      <t xml:space="preserve"> (g)</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</si>
  <si>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</si>
  <si>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</si>
  <si>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</si>
  <si>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</si>
  <si>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</si>
  <si>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</si>
  <si>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(h)</t>
    </r>
  </si>
  <si>
    <r>
      <rPr>
        <i/>
        <sz val="10"/>
        <color rgb="FF000000"/>
        <rFont val="Arial"/>
        <family val="2"/>
      </rPr>
      <t>Aust</t>
    </r>
    <r>
      <rPr>
        <sz val="10"/>
        <color rgb="FF000000"/>
        <rFont val="Arial"/>
        <family val="2"/>
      </rPr>
      <t xml:space="preserve"> (h), (i)</t>
    </r>
  </si>
  <si>
    <r>
      <rPr>
        <i/>
        <sz val="10"/>
        <color rgb="FF000000"/>
        <rFont val="Arial"/>
        <family val="2"/>
      </rPr>
      <t>Aust</t>
    </r>
    <r>
      <rPr>
        <sz val="10"/>
        <color rgb="FF000000"/>
        <rFont val="Arial"/>
        <family val="2"/>
      </rPr>
      <t xml:space="preserve"> (i)</t>
    </r>
  </si>
  <si>
    <t>Very remote</t>
  </si>
  <si>
    <r>
      <t xml:space="preserve">AS = Age Standardised. </t>
    </r>
    <r>
      <rPr>
        <b/>
        <sz val="10"/>
        <color rgb="FF000000"/>
        <rFont val="Arial"/>
        <family val="2"/>
      </rPr>
      <t>na</t>
    </r>
    <r>
      <rPr>
        <sz val="10"/>
        <color rgb="FF000000"/>
        <rFont val="Arial"/>
        <family val="2"/>
      </rPr>
      <t xml:space="preserve"> Not available. </t>
    </r>
    <r>
      <rPr>
        <b/>
        <sz val="10"/>
        <color rgb="FF000000"/>
        <rFont val="Arial"/>
        <family val="2"/>
      </rPr>
      <t>np</t>
    </r>
    <r>
      <rPr>
        <sz val="10"/>
        <color rgb="FF000000"/>
        <rFont val="Arial"/>
        <family val="2"/>
      </rPr>
      <t xml:space="preserve"> Not published. .. Not applicable. – Nil or rounded to zero.</t>
    </r>
  </si>
  <si>
    <t>Incidence rates in some remoteness areas in some jurisdictions can fluctuate considerably from year to year because of small populations. Comparisons across time and between jurisdictions should be made with caution.</t>
  </si>
  <si>
    <t>The remoteness area was derived from the patient's Statistical Area Level 2 (SA2) of usual residence at the time of diagnosis using the 2016 Australian Statistical Geography Standard (ASGS).</t>
  </si>
  <si>
    <r>
      <t xml:space="preserve">AIHW (unpublished) </t>
    </r>
    <r>
      <rPr>
        <i/>
        <sz val="10"/>
        <color rgb="FF000000"/>
        <rFont val="Arial"/>
        <family val="2"/>
      </rPr>
      <t>Australian Cancer Database, 2018 preliminary version</t>
    </r>
    <r>
      <rPr>
        <sz val="10"/>
        <color rgb="FF000000"/>
        <rFont val="Arial"/>
        <family val="2"/>
      </rPr>
      <t xml:space="preserve"> (and previous years).</t>
    </r>
  </si>
  <si>
    <t>Table EA.13</t>
  </si>
  <si>
    <t>Incidence of selected cancers, by Indigenous status (a), (b), (c), (d), (e)</t>
  </si>
  <si>
    <r>
      <rPr>
        <i/>
        <sz val="10"/>
        <color rgb="FF000000"/>
        <rFont val="Arial"/>
        <family val="2"/>
      </rPr>
      <t>Incidence per 100 000 population</t>
    </r>
    <r>
      <rPr>
        <sz val="10"/>
        <color rgb="FF000000"/>
        <rFont val="Arial"/>
        <family val="2"/>
      </rPr>
      <t/>
    </r>
  </si>
  <si>
    <r>
      <rPr>
        <i/>
        <sz val="10"/>
        <color rgb="FF000000"/>
        <rFont val="Arial"/>
        <family val="2"/>
      </rPr>
      <t>Number</t>
    </r>
    <r>
      <rPr>
        <sz val="10"/>
        <color rgb="FF000000"/>
        <rFont val="Arial"/>
        <family val="2"/>
      </rPr>
      <t/>
    </r>
  </si>
  <si>
    <r>
      <rPr>
        <i/>
        <sz val="10"/>
        <color rgb="FF000000"/>
        <rFont val="Arial"/>
        <family val="2"/>
      </rPr>
      <t>NSW</t>
    </r>
    <r>
      <rPr>
        <sz val="10"/>
        <color rgb="FF000000"/>
        <rFont val="Arial"/>
        <family val="2"/>
      </rPr>
      <t xml:space="preserve"> (f)</t>
    </r>
  </si>
  <si>
    <r>
      <rPr>
        <i/>
        <sz val="10"/>
        <color rgb="FF000000"/>
        <rFont val="Arial"/>
        <family val="2"/>
      </rPr>
      <t>Vic</t>
    </r>
    <r>
      <rPr>
        <sz val="10"/>
        <color rgb="FF000000"/>
        <rFont val="Arial"/>
        <family val="2"/>
      </rPr>
      <t xml:space="preserve"> (g)</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</si>
  <si>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</si>
  <si>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</si>
  <si>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</si>
  <si>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</si>
  <si>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</si>
  <si>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(h)</t>
    </r>
  </si>
  <si>
    <r>
      <rPr>
        <i/>
        <sz val="10"/>
        <color rgb="FF000000"/>
        <rFont val="Arial"/>
        <family val="2"/>
      </rPr>
      <t>Total</t>
    </r>
    <r>
      <rPr>
        <sz val="10"/>
        <color rgb="FF000000"/>
        <rFont val="Arial"/>
        <family val="2"/>
      </rPr>
      <t xml:space="preserve"> (h)</t>
    </r>
  </si>
  <si>
    <t>Other Australians (i)</t>
  </si>
  <si>
    <t>Melanoma of the skin</t>
  </si>
  <si>
    <r>
      <t xml:space="preserve">AS = Age Standardised. </t>
    </r>
    <r>
      <rPr>
        <b/>
        <sz val="10"/>
        <color rgb="FF000000"/>
        <rFont val="Arial"/>
        <family val="2"/>
      </rPr>
      <t>na</t>
    </r>
    <r>
      <rPr>
        <sz val="10"/>
        <color rgb="FF000000"/>
        <rFont val="Arial"/>
        <family val="2"/>
      </rPr>
      <t xml:space="preserve"> Not available. </t>
    </r>
    <r>
      <rPr>
        <b/>
        <sz val="10"/>
        <color rgb="FF000000"/>
        <rFont val="Arial"/>
        <family val="2"/>
      </rPr>
      <t>np</t>
    </r>
    <r>
      <rPr>
        <sz val="10"/>
        <color rgb="FF000000"/>
        <rFont val="Arial"/>
        <family val="2"/>
      </rPr>
      <t xml:space="preserve"> Not published.</t>
    </r>
  </si>
  <si>
    <t>Incidence rates in Aboriginal and Torres Strait Islander people can fluctuate considerably from year to year because of small populations. Comparisons across time and between jurisdictions should be made with caution.</t>
  </si>
  <si>
    <t>Data are not reported for SA, Tasmania or the ACT because the Indigenous status variable is not of sufficient quality in these jurisdictions' cancer registries.</t>
  </si>
  <si>
    <t>The rates reported for Victoria in this table may differ from those reported by the Victorian Cancer Registry (VCR). The VCR uses an enhanced Indigenous status variable in its reports, derived by data linkage between the VCR database and several other Victorian administrative datasets. The AIHW has used the unenhanced Indigenous status variable in this table in order to maintain comparability with the other jurisdictions.</t>
  </si>
  <si>
    <t>Data for 2018 are not available from the NT. Total for 2018 exclude NT.</t>
  </si>
  <si>
    <t>Other Australians includes records for which the Indigenous status was not reported.</t>
  </si>
  <si>
    <r>
      <t xml:space="preserve">AIHW (unpublished) </t>
    </r>
    <r>
      <rPr>
        <i/>
        <sz val="10"/>
        <color rgb="FF000000"/>
        <rFont val="Arial"/>
        <family val="2"/>
      </rPr>
      <t>Australian Cancer Database, 2018 preliminary version</t>
    </r>
    <r>
      <rPr>
        <sz val="10"/>
        <color rgb="FF000000"/>
        <rFont val="Arial"/>
        <family val="2"/>
      </rPr>
      <t xml:space="preserve"> (and previous years).</t>
    </r>
  </si>
  <si>
    <t>Table EA.14</t>
  </si>
  <si>
    <t>Incidence of heart attacks (acute coronary events), by age and sex, population aged 25 years and over (per 100 000 population) (a), (b), (c), (d)</t>
  </si>
  <si>
    <r>
      <rPr>
        <i/>
        <sz val="10"/>
        <color rgb="FF000000"/>
        <rFont val="Arial"/>
        <family val="2"/>
      </rPr>
      <t>25-34 years old</t>
    </r>
    <r>
      <rPr>
        <sz val="10"/>
        <color rgb="FF000000"/>
        <rFont val="Arial"/>
        <family val="2"/>
      </rPr>
      <t/>
    </r>
  </si>
  <si>
    <r>
      <rPr>
        <i/>
        <sz val="10"/>
        <color rgb="FF000000"/>
        <rFont val="Arial"/>
        <family val="2"/>
      </rPr>
      <t>35-44 years old</t>
    </r>
    <r>
      <rPr>
        <sz val="10"/>
        <color rgb="FF000000"/>
        <rFont val="Arial"/>
        <family val="2"/>
      </rPr>
      <t/>
    </r>
  </si>
  <si>
    <r>
      <rPr>
        <i/>
        <sz val="10"/>
        <color rgb="FF000000"/>
        <rFont val="Arial"/>
        <family val="2"/>
      </rPr>
      <t>45-54 years old</t>
    </r>
    <r>
      <rPr>
        <sz val="10"/>
        <color rgb="FF000000"/>
        <rFont val="Arial"/>
        <family val="2"/>
      </rPr>
      <t/>
    </r>
  </si>
  <si>
    <r>
      <rPr>
        <i/>
        <sz val="10"/>
        <color rgb="FF000000"/>
        <rFont val="Arial"/>
        <family val="2"/>
      </rPr>
      <t>55-64 years old</t>
    </r>
    <r>
      <rPr>
        <sz val="10"/>
        <color rgb="FF000000"/>
        <rFont val="Arial"/>
        <family val="2"/>
      </rPr>
      <t/>
    </r>
  </si>
  <si>
    <r>
      <rPr>
        <i/>
        <sz val="10"/>
        <color rgb="FF000000"/>
        <rFont val="Arial"/>
        <family val="2"/>
      </rPr>
      <t>65-74 years old</t>
    </r>
    <r>
      <rPr>
        <sz val="10"/>
        <color rgb="FF000000"/>
        <rFont val="Arial"/>
        <family val="2"/>
      </rPr>
      <t/>
    </r>
  </si>
  <si>
    <r>
      <rPr>
        <i/>
        <sz val="10"/>
        <color rgb="FF000000"/>
        <rFont val="Arial"/>
        <family val="2"/>
      </rPr>
      <t>75-84 years old</t>
    </r>
    <r>
      <rPr>
        <sz val="10"/>
        <color rgb="FF000000"/>
        <rFont val="Arial"/>
        <family val="2"/>
      </rPr>
      <t/>
    </r>
  </si>
  <si>
    <r>
      <rPr>
        <i/>
        <sz val="10"/>
        <color rgb="FF000000"/>
        <rFont val="Arial"/>
        <family val="2"/>
      </rPr>
      <t>85+ years old</t>
    </r>
    <r>
      <rPr>
        <sz val="10"/>
        <color rgb="FF000000"/>
        <rFont val="Arial"/>
        <family val="2"/>
      </rPr>
      <t/>
    </r>
  </si>
  <si>
    <r>
      <rPr>
        <i/>
        <sz val="10"/>
        <color rgb="FF000000"/>
        <rFont val="Arial"/>
        <family val="2"/>
      </rPr>
      <t>All ages</t>
    </r>
    <r>
      <rPr>
        <sz val="10"/>
        <color rgb="FF000000"/>
        <rFont val="Arial"/>
        <family val="2"/>
      </rPr>
      <t xml:space="preserve"> (e)</t>
    </r>
  </si>
  <si>
    <t>2019 (f)</t>
  </si>
  <si>
    <t>Males</t>
  </si>
  <si>
    <t>rate</t>
  </si>
  <si>
    <t>Females</t>
  </si>
  <si>
    <t>All people</t>
  </si>
  <si>
    <t>2018 (f)</t>
  </si>
  <si>
    <t>2017 (f)</t>
  </si>
  <si>
    <t>AS = Age Standardised.</t>
  </si>
  <si>
    <t>Incidence is not reported for people under 25 years of age as the numbers of heart attacks in this age group is very small.</t>
  </si>
  <si>
    <t>The number of acute coronary events is estimated by (a) + (b) where: (a) = The number of deaths where 'acute coronary heart disease' (ICD-10-AM I20–I24) is the underlying cause of death in each calendar year (based on year of registration of death) (b) = The number of non-fatal hospital separations where 'acute myocardial infarction' or 'unstable angina' (ICD-10-AM I21, I20.0) is the principal diagnosis, separation mode is not equal to 'died' or 'transferred to another acute hospital', and care type is 'acute care' in each calendar year (based on discharge date from hospital).</t>
  </si>
  <si>
    <t>Deaths registered in 2017 and earlier are based on the final version of cause of death data, deaths registered in 2018 are based on the revised version and deaths registered in 2019 are based on the preliminary version. Revised and preliminary versions are subject to further revision by the ABS.</t>
  </si>
  <si>
    <t>Directly age standardised to the 2001 Australian standard population.</t>
  </si>
  <si>
    <t>A time series adjustment has been applied to data for Victoria from 2017-2019 which affects both the Victorian and national mortality data for these years. As a result of joint investigations between the ABS and the Victorian Registry 2,739 death registrations from 2017 and 2018 were identified that had not previously been provided to the ABS, and which were in scope of the 2019 reference year. An issue associated with the Registry's previous processing system (replaced in 2019) resulted in delays to the provision of some death registrations to the ABS, with coroner-referred deaths being disproportionately affected. As many deaths that are categorised as 'potentially avoidable' are referred to the coroner, a time series adjustment has been applied to Victorian data where deaths are presented in the year in which they are registered (i.e. removed from 2019 and added to 2017 or 2018). This enables a more accurate comparison of mortality over time for potentially avoidable deaths. 63 per cent of the additional registrations included in Victoria were coroner-certified deaths. Deaths certified by a coroner are more likely to be due to external causes (e.g. suicides, assaults and accidental drug overdoses). As such, the time series should be interpreted with caution. See Technical note: Victorian additional registrations and time series adjustments in Causes of Death, Australia, 2019 for detailed information on this issue.</t>
  </si>
  <si>
    <r>
      <t xml:space="preserve">AIHW (unpublished) </t>
    </r>
    <r>
      <rPr>
        <i/>
        <sz val="10"/>
        <color rgb="FF000000"/>
        <rFont val="Arial"/>
        <family val="2"/>
      </rPr>
      <t>National Hospital Morbidity Database;</t>
    </r>
    <r>
      <rPr>
        <sz val="10"/>
        <color rgb="FF000000"/>
        <rFont val="Arial"/>
        <family val="2"/>
      </rPr>
      <t xml:space="preserve"> AIHW (unpublished) </t>
    </r>
    <r>
      <rPr>
        <i/>
        <sz val="10"/>
        <color rgb="FF000000"/>
        <rFont val="Arial"/>
        <family val="2"/>
      </rPr>
      <t>National Mortality Database.</t>
    </r>
    <r>
      <rPr>
        <sz val="10"/>
        <color rgb="FF000000"/>
        <rFont val="Arial"/>
        <family val="2"/>
      </rPr>
      <t/>
    </r>
  </si>
  <si>
    <t>Table EA.15</t>
  </si>
  <si>
    <t>Incidence of heart attacks (acute coronary events) in NSW, population 25 years or over (per 100 000 population) (a), (b), (c), (d), (e), (f)</t>
  </si>
  <si>
    <r>
      <rPr>
        <i/>
        <sz val="10"/>
        <color rgb="FF000000"/>
        <rFont val="Arial"/>
        <family val="2"/>
      </rPr>
      <t>NSW</t>
    </r>
    <r>
      <rPr>
        <sz val="10"/>
        <color rgb="FF000000"/>
        <rFont val="Arial"/>
        <family val="2"/>
      </rPr>
      <t xml:space="preserve"> (g)</t>
    </r>
  </si>
  <si>
    <r>
      <rPr>
        <i/>
        <sz val="10"/>
        <color rgb="FF000000"/>
        <rFont val="Arial"/>
        <family val="2"/>
      </rPr>
      <t>Aust</t>
    </r>
    <r>
      <rPr>
        <sz val="10"/>
        <color rgb="FF000000"/>
        <rFont val="Arial"/>
        <family val="2"/>
      </rPr>
      <t xml:space="preserve"> (h)</t>
    </r>
  </si>
  <si>
    <t>25+ years old</t>
  </si>
  <si>
    <t>AS = Age Standardised.</t>
  </si>
  <si>
    <t>Comparisons between jurisdictions should not be made as differences in treatment and referral patterns across states/territories are likely to have an impact on administrative records and affect jurisdictional comparability. These data are estimated from national hospital and deaths data. The accuracy of the estimates rely on the accuracy of coding of principal diagnosis, transfers and deaths in hospital in the National Hospital Morbidity Database (NHMD) and the underlying cause of death in the National Mortality Database (NMD).</t>
  </si>
  <si>
    <t>Results for the period 2016 to 2018 for NSW need to be treated with caution due to implementation of an admission policy during that time, which may have changed admission practices.</t>
  </si>
  <si>
    <r>
      <t xml:space="preserve">AIHW (unpublished) </t>
    </r>
    <r>
      <rPr>
        <i/>
        <sz val="10"/>
        <color rgb="FF000000"/>
        <rFont val="Arial"/>
        <family val="2"/>
      </rPr>
      <t>National Hospital Morbidity Database;</t>
    </r>
    <r>
      <rPr>
        <sz val="10"/>
        <color rgb="FF000000"/>
        <rFont val="Arial"/>
        <family val="2"/>
      </rPr>
      <t xml:space="preserve"> AIHW (unpublished) </t>
    </r>
    <r>
      <rPr>
        <i/>
        <sz val="10"/>
        <color rgb="FF000000"/>
        <rFont val="Arial"/>
        <family val="2"/>
      </rPr>
      <t>National Mortality Database.</t>
    </r>
    <r>
      <rPr>
        <sz val="10"/>
        <color rgb="FF000000"/>
        <rFont val="Arial"/>
        <family val="2"/>
      </rPr>
      <t/>
    </r>
  </si>
  <si>
    <t>Table EA.16</t>
  </si>
  <si>
    <t>Incidence of heart attacks (acute coronary events) in Victoria, population 25 years or over (per 100 000 population) (a), (b), (c), (d), (e), (f)</t>
  </si>
  <si>
    <r>
      <rPr>
        <i/>
        <sz val="10"/>
        <color rgb="FF000000"/>
        <rFont val="Arial"/>
        <family val="2"/>
      </rPr>
      <t>Vic</t>
    </r>
    <r>
      <rPr>
        <sz val="10"/>
        <color rgb="FF000000"/>
        <rFont val="Arial"/>
        <family val="2"/>
      </rPr>
      <t/>
    </r>
  </si>
  <si>
    <r>
      <rPr>
        <i/>
        <sz val="10"/>
        <color rgb="FF000000"/>
        <rFont val="Arial"/>
        <family val="2"/>
      </rPr>
      <t>Aust</t>
    </r>
    <r>
      <rPr>
        <sz val="10"/>
        <color rgb="FF000000"/>
        <rFont val="Arial"/>
        <family val="2"/>
      </rPr>
      <t/>
    </r>
  </si>
  <si>
    <t>2019 (g)</t>
  </si>
  <si>
    <t>2018 (g)</t>
  </si>
  <si>
    <t>2017 (g)</t>
  </si>
  <si>
    <t>AS = Age Standardised.</t>
  </si>
  <si>
    <r>
      <t xml:space="preserve">AIHW (unpublished) </t>
    </r>
    <r>
      <rPr>
        <i/>
        <sz val="10"/>
        <color rgb="FF000000"/>
        <rFont val="Arial"/>
        <family val="2"/>
      </rPr>
      <t>National Hospital Morbidity Database;</t>
    </r>
    <r>
      <rPr>
        <sz val="10"/>
        <color rgb="FF000000"/>
        <rFont val="Arial"/>
        <family val="2"/>
      </rPr>
      <t xml:space="preserve"> AIHW (unpublished) </t>
    </r>
    <r>
      <rPr>
        <i/>
        <sz val="10"/>
        <color rgb="FF000000"/>
        <rFont val="Arial"/>
        <family val="2"/>
      </rPr>
      <t>National Mortality Database.</t>
    </r>
    <r>
      <rPr>
        <sz val="10"/>
        <color rgb="FF000000"/>
        <rFont val="Arial"/>
        <family val="2"/>
      </rPr>
      <t/>
    </r>
  </si>
  <si>
    <t>Table EA.17</t>
  </si>
  <si>
    <t>Incidence of heart attacks (acute coronary events) in Queensland, population 25 years or over (per 100 000 population) (a), (b), (c), (d), (e), (f)</t>
  </si>
  <si>
    <r>
      <rPr>
        <i/>
        <sz val="10"/>
        <color rgb="FF000000"/>
        <rFont val="Arial"/>
        <family val="2"/>
      </rPr>
      <t>Qld</t>
    </r>
    <r>
      <rPr>
        <sz val="10"/>
        <color rgb="FF000000"/>
        <rFont val="Arial"/>
        <family val="2"/>
      </rPr>
      <t/>
    </r>
  </si>
  <si>
    <r>
      <rPr>
        <i/>
        <sz val="10"/>
        <color rgb="FF000000"/>
        <rFont val="Arial"/>
        <family val="2"/>
      </rPr>
      <t>Aust</t>
    </r>
    <r>
      <rPr>
        <sz val="10"/>
        <color rgb="FF000000"/>
        <rFont val="Arial"/>
        <family val="2"/>
      </rPr>
      <t xml:space="preserve"> (g)</t>
    </r>
  </si>
  <si>
    <t>AS = Age Standardised.</t>
  </si>
  <si>
    <r>
      <t xml:space="preserve">AIHW (unpublished) </t>
    </r>
    <r>
      <rPr>
        <i/>
        <sz val="10"/>
        <color rgb="FF000000"/>
        <rFont val="Arial"/>
        <family val="2"/>
      </rPr>
      <t>National Hospital Morbidity Database;</t>
    </r>
    <r>
      <rPr>
        <sz val="10"/>
        <color rgb="FF000000"/>
        <rFont val="Arial"/>
        <family val="2"/>
      </rPr>
      <t xml:space="preserve"> AIHW (unpublished) </t>
    </r>
    <r>
      <rPr>
        <i/>
        <sz val="10"/>
        <color rgb="FF000000"/>
        <rFont val="Arial"/>
        <family val="2"/>
      </rPr>
      <t>National Mortality Database.</t>
    </r>
    <r>
      <rPr>
        <sz val="10"/>
        <color rgb="FF000000"/>
        <rFont val="Arial"/>
        <family val="2"/>
      </rPr>
      <t/>
    </r>
  </si>
  <si>
    <t>Table EA.18</t>
  </si>
  <si>
    <t>Incidence of heart attacks (acute coronary events) in WA, population 25 years or over (per 100 000 population) (a), (b), (c), (d), (e), (f)</t>
  </si>
  <si>
    <r>
      <rPr>
        <i/>
        <sz val="10"/>
        <color rgb="FF000000"/>
        <rFont val="Arial"/>
        <family val="2"/>
      </rPr>
      <t>WA</t>
    </r>
    <r>
      <rPr>
        <sz val="10"/>
        <color rgb="FF000000"/>
        <rFont val="Arial"/>
        <family val="2"/>
      </rPr>
      <t/>
    </r>
  </si>
  <si>
    <r>
      <rPr>
        <i/>
        <sz val="10"/>
        <color rgb="FF000000"/>
        <rFont val="Arial"/>
        <family val="2"/>
      </rPr>
      <t>Aust</t>
    </r>
    <r>
      <rPr>
        <sz val="10"/>
        <color rgb="FF000000"/>
        <rFont val="Arial"/>
        <family val="2"/>
      </rPr>
      <t xml:space="preserve"> (g)</t>
    </r>
  </si>
  <si>
    <t>AS = Age Standardised.</t>
  </si>
  <si>
    <r>
      <t xml:space="preserve">AIHW (unpublished) </t>
    </r>
    <r>
      <rPr>
        <i/>
        <sz val="10"/>
        <color rgb="FF000000"/>
        <rFont val="Arial"/>
        <family val="2"/>
      </rPr>
      <t>National Hospital Morbidity Database;</t>
    </r>
    <r>
      <rPr>
        <sz val="10"/>
        <color rgb="FF000000"/>
        <rFont val="Arial"/>
        <family val="2"/>
      </rPr>
      <t xml:space="preserve"> AIHW (unpublished) </t>
    </r>
    <r>
      <rPr>
        <i/>
        <sz val="10"/>
        <color rgb="FF000000"/>
        <rFont val="Arial"/>
        <family val="2"/>
      </rPr>
      <t>National Mortality Database.</t>
    </r>
    <r>
      <rPr>
        <sz val="10"/>
        <color rgb="FF000000"/>
        <rFont val="Arial"/>
        <family val="2"/>
      </rPr>
      <t/>
    </r>
  </si>
  <si>
    <t>Table EA.19</t>
  </si>
  <si>
    <t>Incidence of heart attacks (acute coronary events) in SA, population 25 years or over (per 100 000 population) (a), (b), (c), (d), (e), (f)</t>
  </si>
  <si>
    <r>
      <rPr>
        <i/>
        <sz val="10"/>
        <color rgb="FF000000"/>
        <rFont val="Arial"/>
        <family val="2"/>
      </rPr>
      <t>SA</t>
    </r>
    <r>
      <rPr>
        <sz val="10"/>
        <color rgb="FF000000"/>
        <rFont val="Arial"/>
        <family val="2"/>
      </rPr>
      <t/>
    </r>
  </si>
  <si>
    <r>
      <rPr>
        <i/>
        <sz val="10"/>
        <color rgb="FF000000"/>
        <rFont val="Arial"/>
        <family val="2"/>
      </rPr>
      <t>Aust</t>
    </r>
    <r>
      <rPr>
        <sz val="10"/>
        <color rgb="FF000000"/>
        <rFont val="Arial"/>
        <family val="2"/>
      </rPr>
      <t xml:space="preserve"> (g)</t>
    </r>
  </si>
  <si>
    <t>AS = Age Standardised.</t>
  </si>
  <si>
    <r>
      <t xml:space="preserve">AIHW (unpublished) </t>
    </r>
    <r>
      <rPr>
        <i/>
        <sz val="10"/>
        <color rgb="FF000000"/>
        <rFont val="Arial"/>
        <family val="2"/>
      </rPr>
      <t>National Hospital Morbidity Database;</t>
    </r>
    <r>
      <rPr>
        <sz val="10"/>
        <color rgb="FF000000"/>
        <rFont val="Arial"/>
        <family val="2"/>
      </rPr>
      <t xml:space="preserve"> AIHW (unpublished) </t>
    </r>
    <r>
      <rPr>
        <i/>
        <sz val="10"/>
        <color rgb="FF000000"/>
        <rFont val="Arial"/>
        <family val="2"/>
      </rPr>
      <t>National Mortality Database.</t>
    </r>
    <r>
      <rPr>
        <sz val="10"/>
        <color rgb="FF000000"/>
        <rFont val="Arial"/>
        <family val="2"/>
      </rPr>
      <t/>
    </r>
  </si>
  <si>
    <t>Table EA.20</t>
  </si>
  <si>
    <t>Incidence of heart attacks (acute coronary events) in Tasmania, population 25 years or over (per 100 000 population) (a), (b), (c), (d), (e), (f)</t>
  </si>
  <si>
    <r>
      <rPr>
        <i/>
        <sz val="10"/>
        <color rgb="FF000000"/>
        <rFont val="Arial"/>
        <family val="2"/>
      </rPr>
      <t>Tas</t>
    </r>
    <r>
      <rPr>
        <sz val="10"/>
        <color rgb="FF000000"/>
        <rFont val="Arial"/>
        <family val="2"/>
      </rPr>
      <t/>
    </r>
  </si>
  <si>
    <r>
      <rPr>
        <i/>
        <sz val="10"/>
        <color rgb="FF000000"/>
        <rFont val="Arial"/>
        <family val="2"/>
      </rPr>
      <t>Aust</t>
    </r>
    <r>
      <rPr>
        <sz val="10"/>
        <color rgb="FF000000"/>
        <rFont val="Arial"/>
        <family val="2"/>
      </rPr>
      <t xml:space="preserve"> (g)</t>
    </r>
  </si>
  <si>
    <t>AS = Age Standardised.</t>
  </si>
  <si>
    <r>
      <t xml:space="preserve">AIHW (unpublished) </t>
    </r>
    <r>
      <rPr>
        <i/>
        <sz val="10"/>
        <color rgb="FF000000"/>
        <rFont val="Arial"/>
        <family val="2"/>
      </rPr>
      <t>National Hospital Morbidity Database;</t>
    </r>
    <r>
      <rPr>
        <sz val="10"/>
        <color rgb="FF000000"/>
        <rFont val="Arial"/>
        <family val="2"/>
      </rPr>
      <t xml:space="preserve"> AIHW (unpublished) </t>
    </r>
    <r>
      <rPr>
        <i/>
        <sz val="10"/>
        <color rgb="FF000000"/>
        <rFont val="Arial"/>
        <family val="2"/>
      </rPr>
      <t>National Mortality Database.</t>
    </r>
    <r>
      <rPr>
        <sz val="10"/>
        <color rgb="FF000000"/>
        <rFont val="Arial"/>
        <family val="2"/>
      </rPr>
      <t/>
    </r>
  </si>
  <si>
    <t>Table EA.21</t>
  </si>
  <si>
    <t>Incidence of heart attacks (acute coronary events) in ACT, population 25 years or over (per 100 000 population) (a), (b), (c), (d), (e), (f)</t>
  </si>
  <si>
    <r>
      <rPr>
        <i/>
        <sz val="10"/>
        <color rgb="FF000000"/>
        <rFont val="Arial"/>
        <family val="2"/>
      </rPr>
      <t>ACT</t>
    </r>
    <r>
      <rPr>
        <sz val="10"/>
        <color rgb="FF000000"/>
        <rFont val="Arial"/>
        <family val="2"/>
      </rPr>
      <t/>
    </r>
  </si>
  <si>
    <r>
      <rPr>
        <i/>
        <sz val="10"/>
        <color rgb="FF000000"/>
        <rFont val="Arial"/>
        <family val="2"/>
      </rPr>
      <t>Aust</t>
    </r>
    <r>
      <rPr>
        <sz val="10"/>
        <color rgb="FF000000"/>
        <rFont val="Arial"/>
        <family val="2"/>
      </rPr>
      <t xml:space="preserve"> (g)</t>
    </r>
  </si>
  <si>
    <t>AS = Age Standardised.</t>
  </si>
  <si>
    <r>
      <t xml:space="preserve">AIHW (unpublished) </t>
    </r>
    <r>
      <rPr>
        <i/>
        <sz val="10"/>
        <color rgb="FF000000"/>
        <rFont val="Arial"/>
        <family val="2"/>
      </rPr>
      <t>National Hospital Morbidity Database;</t>
    </r>
    <r>
      <rPr>
        <sz val="10"/>
        <color rgb="FF000000"/>
        <rFont val="Arial"/>
        <family val="2"/>
      </rPr>
      <t xml:space="preserve"> AIHW (unpublished) </t>
    </r>
    <r>
      <rPr>
        <i/>
        <sz val="10"/>
        <color rgb="FF000000"/>
        <rFont val="Arial"/>
        <family val="2"/>
      </rPr>
      <t>National Mortality Database.</t>
    </r>
    <r>
      <rPr>
        <sz val="10"/>
        <color rgb="FF000000"/>
        <rFont val="Arial"/>
        <family val="2"/>
      </rPr>
      <t/>
    </r>
  </si>
  <si>
    <t>Table EA.22</t>
  </si>
  <si>
    <t>Incidence of heart attacks (acute coronary events) in NT, population 25 years or over (per 100 000 population) (a), (b), (c), (d), (e), (f)</t>
  </si>
  <si>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</si>
  <si>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(g)</t>
    </r>
  </si>
  <si>
    <t>AS = Age Standardised.</t>
  </si>
  <si>
    <r>
      <t xml:space="preserve">AIHW (unpublished) </t>
    </r>
    <r>
      <rPr>
        <i/>
        <sz val="10"/>
        <color rgb="FF000000"/>
        <rFont val="Arial"/>
        <family val="2"/>
      </rPr>
      <t>National Hospital Morbidity Database;</t>
    </r>
    <r>
      <rPr>
        <sz val="10"/>
        <color rgb="FF000000"/>
        <rFont val="Arial"/>
        <family val="2"/>
      </rPr>
      <t xml:space="preserve"> AIHW (unpublished) </t>
    </r>
    <r>
      <rPr>
        <i/>
        <sz val="10"/>
        <color rgb="FF000000"/>
        <rFont val="Arial"/>
        <family val="2"/>
      </rPr>
      <t>National Mortality Database.</t>
    </r>
    <r>
      <rPr>
        <sz val="10"/>
        <color rgb="FF000000"/>
        <rFont val="Arial"/>
        <family val="2"/>
      </rPr>
      <t/>
    </r>
  </si>
  <si>
    <t>Table EA.23</t>
  </si>
  <si>
    <t>Proportion of people with type 2 diabetes (based on fasting blood glucose test), by sex (a), (b), (c), (d), (e), (f), (g)</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</si>
  <si>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</si>
  <si>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</si>
  <si>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</si>
  <si>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</si>
  <si>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</si>
  <si>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</si>
  <si>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</si>
  <si>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</si>
  <si>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</si>
  <si>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People with type 2 diabetes</t>
  </si>
  <si>
    <t>18+ years old</t>
  </si>
  <si>
    <t>All people (h)</t>
  </si>
  <si>
    <t>AS = Age Standardised. RSE = Relative Standard Error.</t>
  </si>
  <si>
    <t>Data include pregnant women.</t>
  </si>
  <si>
    <t>Data include those with known type 2 diabetes and all persons with newly diagnosed diabetes. Diabetes prevalence is derived using a combination of fasting plasma glucose test results and self-reported information on diabetes diagnosis and medication use. The type of diabetes for newly diagnosed cases cannot be determined from a fasting plasma glucose test alone. However, as it is assumed that the vast majority of newly diagnosed cases would be Type 2, all newly diagnosed cases of diabetes have been included in this measure. The 2011-12 NHMS and 2012-13 NATSIHMS use a combination of blood test results for fasting plasma glucose and self reported information on diabetes diagnosis and medication use to measure prevalence of Type 2 diabetes. A respondent to the survey is considered to have known diabetes (type 2) if they had ever been told by a doctor or nurse that they have Type 2 diabetes and:
• They were taking diabetes medication (either insulin or tablets), or
• Their blood test result for fasting plasma glucose was greater than or equal to 7.0 mmol/L.
A respondent to the survey is considered to have newly diagnosed diabetes if they reported no prior diagnosis of diabetes, but had a fasting plasma glucose value greater than or equal to 7.0 mmol/L.</t>
  </si>
  <si>
    <t>Fasting plasma glucose is a fasting blood test. Data include only people who fasted for 8 hours or more prior to their blood test. For Australia in 2011-12, approximately 79 per cent of people aged 18 years or over and people aged 25 years or over who participated in the National Health Measures Survey (NHMS) had fasted.</t>
  </si>
  <si>
    <t>Data for the NT should be interpreted with caution as the Australian Health Survey excluded discrete Aboriginal and Torres Strait Islander communities and very remote areas, which comprise around 30 per cent of the estimated resident population of the NT.</t>
  </si>
  <si>
    <t>Denominator includes a small number of persons for whom test results were not reported.</t>
  </si>
  <si>
    <r>
      <t xml:space="preserve">ABS (unpublished) </t>
    </r>
    <r>
      <rPr>
        <i/>
        <sz val="10"/>
        <color rgb="FF000000"/>
        <rFont val="Arial"/>
        <family val="2"/>
      </rPr>
      <t>Australian Health Survey, 2011–13</t>
    </r>
    <r>
      <rPr>
        <sz val="10"/>
        <color rgb="FF000000"/>
        <rFont val="Arial"/>
        <family val="2"/>
      </rPr>
      <t xml:space="preserve"> (2011-12 National Health Measures Survey (NHMS) component), Cat. no. 4364.0.</t>
    </r>
  </si>
  <si>
    <t>Table EA.24</t>
  </si>
  <si>
    <t>Proportion of people aged 18 years or over with type 2 diabetes (based on fasting blood glucose test), by Indigenous status, by sex (a), (b), (c), (d), (e), (f)</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</si>
  <si>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</si>
  <si>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</si>
  <si>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</si>
  <si>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</si>
  <si>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</si>
  <si>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</si>
  <si>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</si>
  <si>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(g)</t>
    </r>
  </si>
  <si>
    <r>
      <rPr>
        <i/>
        <sz val="10"/>
        <color rgb="FF000000"/>
        <rFont val="Arial"/>
        <family val="2"/>
      </rPr>
      <t>Aust</t>
    </r>
    <r>
      <rPr>
        <sz val="10"/>
        <color rgb="FF000000"/>
        <rFont val="Arial"/>
        <family val="2"/>
      </rPr>
      <t/>
    </r>
  </si>
  <si>
    <r>
      <t xml:space="preserve">AS = Age Standardised. RSE = Relative Standard Error. </t>
    </r>
    <r>
      <rPr>
        <b/>
        <sz val="10"/>
        <color rgb="FF000000"/>
        <rFont val="Arial"/>
        <family val="2"/>
      </rPr>
      <t>na</t>
    </r>
    <r>
      <rPr>
        <sz val="10"/>
        <color rgb="FF000000"/>
        <rFont val="Arial"/>
        <family val="2"/>
      </rPr>
      <t xml:space="preserve"> Not available.</t>
    </r>
  </si>
  <si>
    <t>Fasting plasma glucose is a fasting blood test. Data include only people who fasted for 8 hours or more prior to their blood test. For Australia in 2011-12, approximately 79 per cent of people aged 18 years or over who participated in the NHMS had fasted. Approximately 78 per cent of people aged 18 years or over who participated in the National Aboriginal and Torres Strait Islander Health Measures Survey had fasted.</t>
  </si>
  <si>
    <r>
      <t xml:space="preserve">ABS (unpublished) </t>
    </r>
    <r>
      <rPr>
        <i/>
        <sz val="10"/>
        <color rgb="FF000000"/>
        <rFont val="Arial"/>
        <family val="2"/>
      </rPr>
      <t>Australian Aboriginal and Torres Strait Islander Health Survey, 2012-13</t>
    </r>
    <r>
      <rPr>
        <sz val="10"/>
        <color rgb="FF000000"/>
        <rFont val="Arial"/>
        <family val="2"/>
      </rPr>
      <t xml:space="preserve"> (National Aboriginal and Torres Strait Islander Health Measures Survey (NATSIHMS) component), Cat. no. 4727.0; ABS (unpublished) </t>
    </r>
    <r>
      <rPr>
        <i/>
        <sz val="10"/>
        <color rgb="FF000000"/>
        <rFont val="Arial"/>
        <family val="2"/>
      </rPr>
      <t>Australian Health Survey, 2011–13</t>
    </r>
    <r>
      <rPr>
        <sz val="10"/>
        <color rgb="FF000000"/>
        <rFont val="Arial"/>
        <family val="2"/>
      </rPr>
      <t xml:space="preserve"> (2011-12 National Health Measures Survey (NHMS) component), Cat. no. 4364.0.</t>
    </r>
  </si>
  <si>
    <t>Table EA.25</t>
  </si>
  <si>
    <t>Proportion of people aged 25 years or over with type 2 diabetes (based on fasting blood glucose test), by Indigenous status, by sex (a), (b), (c), (d), (e), (f), (g)</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</si>
  <si>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</si>
  <si>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</si>
  <si>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</si>
  <si>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</si>
  <si>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</si>
  <si>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</si>
  <si>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</si>
  <si>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(h)</t>
    </r>
  </si>
  <si>
    <r>
      <rPr>
        <i/>
        <sz val="10"/>
        <color rgb="FF000000"/>
        <rFont val="Arial"/>
        <family val="2"/>
      </rPr>
      <t>Aust</t>
    </r>
    <r>
      <rPr>
        <sz val="10"/>
        <color rgb="FF000000"/>
        <rFont val="Arial"/>
        <family val="2"/>
      </rPr>
      <t/>
    </r>
  </si>
  <si>
    <t>All people (i)</t>
  </si>
  <si>
    <r>
      <t xml:space="preserve">AS = Age Standardised. RSE = Relative Standard Error. </t>
    </r>
    <r>
      <rPr>
        <b/>
        <sz val="10"/>
        <color rgb="FF000000"/>
        <rFont val="Arial"/>
        <family val="2"/>
      </rPr>
      <t>na</t>
    </r>
    <r>
      <rPr>
        <sz val="10"/>
        <color rgb="FF000000"/>
        <rFont val="Arial"/>
        <family val="2"/>
      </rPr>
      <t xml:space="preserve"> Not available.</t>
    </r>
  </si>
  <si>
    <t>Proportions are age standardised by State and Territory to the 2001 Australian standard population to account for differences in the age structure of the population over time (10-year age ranges from 25 years to 55 years or over).</t>
  </si>
  <si>
    <r>
      <t xml:space="preserve">ABS (unpublished) </t>
    </r>
    <r>
      <rPr>
        <i/>
        <sz val="10"/>
        <color rgb="FF000000"/>
        <rFont val="Arial"/>
        <family val="2"/>
      </rPr>
      <t>Australian Aboriginal and Torres Strait Islander Health Survey, 2012-13</t>
    </r>
    <r>
      <rPr>
        <sz val="10"/>
        <color rgb="FF000000"/>
        <rFont val="Arial"/>
        <family val="2"/>
      </rPr>
      <t xml:space="preserve"> (National Aboriginal and Torres Strait Islander Health Measures Survey (NATSIHMS) component), Cat. no. 4727.0; ABS (unpublished) </t>
    </r>
    <r>
      <rPr>
        <i/>
        <sz val="10"/>
        <color rgb="FF000000"/>
        <rFont val="Arial"/>
        <family val="2"/>
      </rPr>
      <t>Australian Health Survey, 2011–13</t>
    </r>
    <r>
      <rPr>
        <sz val="10"/>
        <color rgb="FF000000"/>
        <rFont val="Arial"/>
        <family val="2"/>
      </rPr>
      <t xml:space="preserve"> (2011-12 National Health Measures Survey (NHMS) component), Cat. no. 4364.0.</t>
    </r>
  </si>
  <si>
    <t>Table EA.26</t>
  </si>
  <si>
    <t>Age standardised mortality rates of potentially avoidable deaths, under 75 years (a), (b), (c), (d), (e), (f), (g), (h), (i)</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</si>
  <si>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</si>
  <si>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(j)</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</si>
  <si>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</si>
  <si>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</si>
  <si>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</si>
  <si>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</si>
  <si>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</si>
  <si>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</si>
  <si>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(j), (k)</t>
    </r>
  </si>
  <si>
    <t>2020</t>
  </si>
  <si>
    <t>Number of deaths</t>
  </si>
  <si>
    <t>Rate per 100 000 population (l)</t>
  </si>
  <si>
    <t>2019 (m)</t>
  </si>
  <si>
    <t>(k)</t>
  </si>
  <si>
    <t>(l)</t>
  </si>
  <si>
    <t>(m)</t>
  </si>
  <si>
    <t>AS = Age Standardised.</t>
  </si>
  <si>
    <t>Totals may not equal the sum of individual cells due to rounding and/or unpublished data.</t>
  </si>
  <si>
    <t>Causes of death data are subject to a revisions process. Causes of Death, Australia, 2020, includes preliminary data for 2020 and 2019, revised data for 2018 and final data for 2017 and prior years. See the Data quality section of the methodology in Causes of Death, Australia, 2020 for further information.</t>
  </si>
  <si>
    <t>Age standardised death rates enable the comparison of death rates between populations with different age structures by relating them to a standard population. The current ABS standard population is all persons in the Australian population at 30 June 2001. Standardised death rates (SDRs) are expressed per 100 000 persons. SDRs in this table have been calculated using the direct method, age-standardised by 5 year age groups to less than 75 years.</t>
  </si>
  <si>
    <t>Potentially avoidable deaths refer to deaths from certain conditions that are considered avoidable given timely and effective health care. Avoidable mortality measures premature deaths (for those aged 0-74 years) for specific conditions defined and agreed to nationally by NHISSC and endorsed by NHIPPC (August 2014). Deaths for ICD-10 code C26.0 Intestinal tract, parts unspecified, have been included in the table, and relates to the Colorectal cancer grouping (C18-C21). See 'Complexities in the measurement of bowel cancer in Australia' published in Causes of Death, Australia, 2015.</t>
  </si>
  <si>
    <t>Data based on reference year. The ABS Causes of Death collection includes all deaths that occurred and were registered in Australia, including deaths of persons whose usual residence is overseas. Deaths of Australian residents that occurred outside Australia may be registered by individual Registrars, but are not included in ABS deaths or causes of death statistics.</t>
  </si>
  <si>
    <t>Historical data may differ from previous reports as nationally agreed revisions made to the definition of potentially avoidable deaths in 2014 are applied. Data in the Causes of Death collection include demographic items, as well as causes of death information, which is coded according to the International Statistical Classification of Diseases and Related health Problems (ICD). ICD is the international standard classification for epidemiological purposes and is designed to promote international comparability in the collection, processing, classification, and presentation of causes of death statistics. The classification is used to classify diseases and causes of disease or injury as recorded on many types of medical records as well as death records. The ICD has been revised periodically to incorporate changes in the medical field. The 10th revision of ICD (ICD 10) has been used by the ABS to code cause of death since 1997.</t>
  </si>
  <si>
    <t>Deaths registered on Norfolk Island from 1 July 2016 are included in this table.</t>
  </si>
  <si>
    <t>Data are based on the state or territory of usual residence of the deceased, regardless of where in Australia the death occurred and was registered.</t>
  </si>
  <si>
    <t>Australian totals include all states and territories (including other territories).</t>
  </si>
  <si>
    <t>Changes in coding processes have been applied to 2019 data. See the Classifications and Mortality coding sections of the methodology in Causes of Death, Australia, 2019 for further information.</t>
  </si>
  <si>
    <r>
      <t xml:space="preserve">ABS (unpublished) </t>
    </r>
    <r>
      <rPr>
        <i/>
        <sz val="10"/>
        <color rgb="FF000000"/>
        <rFont val="Arial"/>
        <family val="2"/>
      </rPr>
      <t>Causes of Death, Australia.</t>
    </r>
    <r>
      <rPr>
        <sz val="10"/>
        <color rgb="FF000000"/>
        <rFont val="Arial"/>
        <family val="2"/>
      </rPr>
      <t/>
    </r>
  </si>
  <si>
    <t>Table EA.27</t>
  </si>
  <si>
    <t>Age standardised mortality rates of potentially avoidable deaths, under 75 years, by Indigenous status (a), (b), (c), (d), (e), (f), (g), (h), (i), (j), (k), (l)</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</si>
  <si>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</si>
  <si>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</si>
  <si>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(m)</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</si>
  <si>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</si>
  <si>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</si>
  <si>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</si>
  <si>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</si>
  <si>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</si>
  <si>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Total</t>
    </r>
    <r>
      <rPr>
        <sz val="10"/>
        <color rgb="FF000000"/>
        <rFont val="Arial"/>
        <family val="2"/>
      </rPr>
      <t/>
    </r>
  </si>
  <si>
    <t>2016–20</t>
  </si>
  <si>
    <t>Rate per 100 000 population</t>
  </si>
  <si>
    <t>2015–19</t>
  </si>
  <si>
    <t>2014–18</t>
  </si>
  <si>
    <t>2013–17</t>
  </si>
  <si>
    <t>2012–16</t>
  </si>
  <si>
    <t>2011–15</t>
  </si>
  <si>
    <t>2010–14</t>
  </si>
  <si>
    <t>2009–13</t>
  </si>
  <si>
    <t>2008–12</t>
  </si>
  <si>
    <t>2007–11</t>
  </si>
  <si>
    <r>
      <t xml:space="preserve">AS = Age Standardised. </t>
    </r>
    <r>
      <rPr>
        <b/>
        <sz val="10"/>
        <color rgb="FF000000"/>
        <rFont val="Arial"/>
        <family val="2"/>
      </rPr>
      <t>na</t>
    </r>
    <r>
      <rPr>
        <sz val="10"/>
        <color rgb="FF000000"/>
        <rFont val="Arial"/>
        <family val="2"/>
      </rPr>
      <t xml:space="preserve"> Not available.</t>
    </r>
  </si>
  <si>
    <t>Historical data may differ from previous reports as nationally agreed revisions to the definition of potentially avoidable deaths in 2014 have been applied for the 2015 and 2016 Reports. The ABS Causes of Death collection includes all deaths that occurred and were registered in Australia, including deaths of persons whose usual residence is overseas. Deaths of Australian residents that occurred outside Australia may be registered by individual Registrars, but are not included in ABS deaths or causes of death statistics.</t>
  </si>
  <si>
    <t>A derived Estimated Resident Population (ERP) based on the 2016 Census is used in the calculation of total population rates. Non-Indigenous ERP was derived by subtracting Aboriginal and Torres Strait Islander projections based on the 2016 Census from the total population ERP. Population estimates from Estimates and Projections, Aboriginal and Torres Strait Islander Australians, 2006 to 2031 (based on the 2016 Census) are used to calculate Aboriginal and Torres Strait Islander rates. For more information see the ABS website.</t>
  </si>
  <si>
    <t>Data are reported by jurisdiction of residence for NSW, Queensland, WA, SA and the NT only. Only these five states and territories have evidence of a sufficient level of Indigenous identification and sufficient numbers of Indigenous deaths to support mortality analysis. The 'Total' includes data for NSW, Qld, WA, SA and the NT only.</t>
  </si>
  <si>
    <t>Deaths where the Indigenous status of the deceased was not stated are excluded from analysis.</t>
  </si>
  <si>
    <t>Data are presented in five-year groupings due to volatility of the small numbers involved.</t>
  </si>
  <si>
    <t>Care should be taken when interpreting deaths data for Queensland for 2010 as they are affected by changes in the timeliness of birth and death registrations. Queensland deaths data for 2010 have been adjusted to minimise the impact of late registrations of deaths on mortality indicators.</t>
  </si>
  <si>
    <t>From 2015, deaths data provided by the Queensland Registry of Births, Deaths and Marriages include information resulting in an increase in Aboriginal and Torres Strait Islander identification.</t>
  </si>
  <si>
    <r>
      <t xml:space="preserve">ABS (unpublished) </t>
    </r>
    <r>
      <rPr>
        <i/>
        <sz val="10"/>
        <color rgb="FF000000"/>
        <rFont val="Arial"/>
        <family val="2"/>
      </rPr>
      <t>Causes of Death, Australia.</t>
    </r>
    <r>
      <rPr>
        <sz val="10"/>
        <color rgb="FF000000"/>
        <rFont val="Arial"/>
        <family val="2"/>
      </rPr>
      <t/>
    </r>
  </si>
  <si>
    <t>Table EA.28</t>
  </si>
  <si>
    <t>Five-year relative survival proportions for people diagnosed with cancer, by sex (a), (b), (c), (d)</t>
  </si>
  <si>
    <t>All cancers combined</t>
  </si>
  <si>
    <t>.. Not applicable.</t>
  </si>
  <si>
    <t>The cancer database from which the figures in this table were derived was a preliminary version in which cases registered in more than one jurisdiction had not been removed. Therefore, the figures are subject to possible slight revision.</t>
  </si>
  <si>
    <t>Survival was calculated with the period method using the periods shown. The period 2014–2018 excludes NT incidence data for 2018 because these data were not available.</t>
  </si>
  <si>
    <t>Excluding basal cell and squamous cell carcinomas of the skin.</t>
  </si>
  <si>
    <r>
      <t xml:space="preserve">AIHW (unpublished) </t>
    </r>
    <r>
      <rPr>
        <i/>
        <sz val="10"/>
        <color rgb="FF000000"/>
        <rFont val="Arial"/>
        <family val="2"/>
      </rPr>
      <t>Australian Cancer Database, 2018 preliminary version.</t>
    </r>
    <r>
      <rPr>
        <sz val="10"/>
        <color rgb="FF000000"/>
        <rFont val="Arial"/>
        <family val="2"/>
      </rPr>
      <t/>
    </r>
  </si>
  <si>
    <t>Table EA.29</t>
  </si>
  <si>
    <t>All Australians average life expectancy at birth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</si>
  <si>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</si>
  <si>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</si>
  <si>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</si>
  <si>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</si>
  <si>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</si>
  <si>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</si>
  <si>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</si>
  <si>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</si>
  <si>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(c)</t>
    </r>
  </si>
  <si>
    <t>2018–20</t>
  </si>
  <si>
    <t>years</t>
  </si>
  <si>
    <t>2017–19</t>
  </si>
  <si>
    <t>2016–18</t>
  </si>
  <si>
    <t>2015–17</t>
  </si>
  <si>
    <t>2014–16</t>
  </si>
  <si>
    <t>2013–15</t>
  </si>
  <si>
    <t>2012–14</t>
  </si>
  <si>
    <t>2010–12</t>
  </si>
  <si>
    <t>2009–11</t>
  </si>
  <si>
    <t>Difference between males and females (d)</t>
  </si>
  <si>
    <t>Life expectancy is calculated using three years of data.</t>
  </si>
  <si>
    <t>Differences are based on unrounded estimates.</t>
  </si>
  <si>
    <r>
      <t xml:space="preserve">ABS 2021 (and previous issues), 'Table 2: Life tables, statistical area level 4', </t>
    </r>
    <r>
      <rPr>
        <i/>
        <sz val="10"/>
        <color rgb="FF000000"/>
        <rFont val="Arial"/>
        <family val="2"/>
      </rPr>
      <t>Life Tables, States, Territories and Australia, 2018-2020</t>
    </r>
    <r>
      <rPr>
        <sz val="10"/>
        <color rgb="FF000000"/>
        <rFont val="Arial"/>
        <family val="2"/>
      </rPr>
      <t xml:space="preserve"> (and previous years), https://www.abs.gov.au/statistics/people/population/life-tables/2018-2020, last accessed 9 November 2021.</t>
    </r>
  </si>
  <si>
    <t>Table EA.30</t>
  </si>
  <si>
    <t>Estimated life expectancies at birth, by Indigenous status and sex (a), (b), (c), (d)</t>
  </si>
  <si>
    <r>
      <rPr>
        <i/>
        <sz val="10"/>
        <color rgb="FF000000"/>
        <rFont val="Arial"/>
        <family val="2"/>
      </rPr>
      <t>Headline estimates</t>
    </r>
    <r>
      <rPr>
        <sz val="10"/>
        <color rgb="FF000000"/>
        <rFont val="Arial"/>
        <family val="2"/>
      </rPr>
      <t/>
    </r>
  </si>
  <si>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</si>
  <si>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</si>
  <si>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</si>
  <si>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</si>
  <si>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</si>
  <si>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</si>
  <si>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</si>
  <si>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</si>
  <si>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(e), (f)</t>
    </r>
  </si>
  <si>
    <r>
      <rPr>
        <i/>
        <sz val="10"/>
        <color rgb="FF000000"/>
        <rFont val="Arial"/>
        <family val="2"/>
      </rPr>
      <t>Aust</t>
    </r>
    <r>
      <rPr>
        <sz val="10"/>
        <color rgb="FF000000"/>
        <rFont val="Arial"/>
        <family val="2"/>
      </rPr>
      <t xml:space="preserve"> (e), (g)</t>
    </r>
  </si>
  <si>
    <t>Males (i)</t>
  </si>
  <si>
    <t>Lower 95 per cent confidence intervals</t>
  </si>
  <si>
    <t>Upper 95 per cent confidence intervals</t>
  </si>
  <si>
    <t>Females (i)</t>
  </si>
  <si>
    <t>Non-Indigenous people</t>
  </si>
  <si>
    <t>Difference between Aboriginal and Torres Strait Islander and non-Indigenous people (j)</t>
  </si>
  <si>
    <t>2005–07</t>
  </si>
  <si>
    <r>
      <rPr>
        <b/>
        <sz val="10"/>
        <color rgb="FF000000"/>
        <rFont val="Arial"/>
        <family val="2"/>
      </rPr>
      <t>na</t>
    </r>
    <r>
      <rPr>
        <sz val="10"/>
        <color rgb="FF000000"/>
        <rFont val="Arial"/>
        <family val="2"/>
      </rPr>
      <t xml:space="preserve"> Not available.</t>
    </r>
  </si>
  <si>
    <t>Estimates of life expectancy for Aboriginal and Torres Strait Islander people are not produced for Victoria, SA, Tasmania or the ACT due to the small number of Aboriginal and Torres Strait Islander deaths reported in these jurisdictions.</t>
  </si>
  <si>
    <t>Care should be taken in comparing life expectancy data by Indigenous status over time as Indigenous status is determined by self-identification and can vary from one Census to another.</t>
  </si>
  <si>
    <t>Life tables are constructed separately for males and females. Life expectancy estimates for Persons are a weighted combination of male and female life expectancies.</t>
  </si>
  <si>
    <t>These life expectancy estimates are calculated without taking age-specific identification rates into account.</t>
  </si>
  <si>
    <t>Headline estimates life expectancy estimates are calculated taking age-specific identification rates into account.</t>
  </si>
  <si>
    <t>Headline estimates for Australia for 2010–2012 are calculated using an improved methodology (taking into account age-specific identification rates) that could not be applied at state/territory level. Therefore, these data should not be compared with data for any State or Territory. The statistical impact of the improved methodology as well as the improved collection of Indigenous status in the 2011 Post Enumeration Survey were also applied to provide Headline estimates for Australia for 2005--2007 data, to enable comparison over time.</t>
  </si>
  <si>
    <t>The upper and lower 95 per cent confidence interval for 'all people' is not available.</t>
  </si>
  <si>
    <t>Sensitivity to assumptions, including sample error. For more information see: Appendix 1: Confidence Intervals in: Life tables for Aboriginal and Torres Strait Islander Australians, 2015-2017.</t>
  </si>
  <si>
    <r>
      <t xml:space="preserve">ABS 2018 (and previous issues), </t>
    </r>
    <r>
      <rPr>
        <i/>
        <sz val="10"/>
        <color rgb="FF000000"/>
        <rFont val="Arial"/>
        <family val="2"/>
      </rPr>
      <t>Life Tables for Aboriginal and Torres Strait Islander Australians, 2015-2017</t>
    </r>
    <r>
      <rPr>
        <sz val="10"/>
        <color rgb="FF000000"/>
        <rFont val="Arial"/>
        <family val="2"/>
      </rPr>
      <t xml:space="preserve"> (and previous years), https://www.abs.gov.au/statistics/people/aboriginal-and-torres-strait-islander-peoples/life-tables-aboriginal-and-torres-strait-islander-australians.</t>
    </r>
  </si>
  <si>
    <t>Table EA.31</t>
  </si>
  <si>
    <t>Age standardised mortality rate (all causes), by State and Territory (a), (b), (c), (d), (e), (f)</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</si>
  <si>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</si>
  <si>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</si>
  <si>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</si>
  <si>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</si>
  <si>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</si>
  <si>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</si>
  <si>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</si>
  <si>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</si>
  <si>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(g)</t>
    </r>
  </si>
  <si>
    <t>Per 100 000 population</t>
  </si>
  <si>
    <t>2020 (h)</t>
  </si>
  <si>
    <t>2019 (h), (i)</t>
  </si>
  <si>
    <t>2018 (h)</t>
  </si>
  <si>
    <t>2017 (h)</t>
  </si>
  <si>
    <t>2016 (h)</t>
  </si>
  <si>
    <t>AS = Age Standardised.</t>
  </si>
  <si>
    <t>Deaths are by reference year and State or Territory of usual residence.</t>
  </si>
  <si>
    <t>From 2014, cells with small values have been randomly adjusted to protect confidentiality. Some totals will not equal the sum of their components. Cells with zero values have not been affected by confidentialisation.</t>
  </si>
  <si>
    <t>From 2016 reference year deaths with not stated age have not been prorated.</t>
  </si>
  <si>
    <r>
      <t xml:space="preserve">ABS (unpublished) </t>
    </r>
    <r>
      <rPr>
        <i/>
        <sz val="10"/>
        <color rgb="FF000000"/>
        <rFont val="Arial"/>
        <family val="2"/>
      </rPr>
      <t>Deaths, Australia.</t>
    </r>
    <r>
      <rPr>
        <sz val="10"/>
        <color rgb="FF000000"/>
        <rFont val="Arial"/>
        <family val="2"/>
      </rPr>
      <t/>
    </r>
  </si>
  <si>
    <t>Table EA.32</t>
  </si>
  <si>
    <t>Age standardised all-cause mortality rate and rate ratios, by Indigenous status (a), (b), (c), (d), (e), (f), (g)</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</si>
  <si>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</si>
  <si>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</si>
  <si>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</si>
  <si>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</si>
  <si>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</si>
  <si>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</si>
  <si>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</si>
  <si>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</si>
  <si>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Total</t>
    </r>
    <r>
      <rPr>
        <sz val="10"/>
        <color rgb="FF000000"/>
        <rFont val="Arial"/>
        <family val="2"/>
      </rPr>
      <t/>
    </r>
  </si>
  <si>
    <t>Aboriginal and Torres Strait Islander Australians</t>
  </si>
  <si>
    <t>Rate ratio (h)</t>
  </si>
  <si>
    <t>ratio</t>
  </si>
  <si>
    <t>Aboriginal and Torres Strait Islander Australians (i)</t>
  </si>
  <si>
    <r>
      <t xml:space="preserve">AS = Age Standardised. </t>
    </r>
    <r>
      <rPr>
        <b/>
        <sz val="10"/>
        <color rgb="FF000000"/>
        <rFont val="Arial"/>
        <family val="2"/>
      </rPr>
      <t>na</t>
    </r>
    <r>
      <rPr>
        <sz val="10"/>
        <color rgb="FF000000"/>
        <rFont val="Arial"/>
        <family val="2"/>
      </rPr>
      <t xml:space="preserve"> Not available.</t>
    </r>
  </si>
  <si>
    <t>Age standardised death rates enable the comparison of death rates between populations with different age structures by relating them to a standard population. The current ABS standard population is all persons in the Australian population at 30 June 2001. Standardised death rates (SDRs) are expressed per 100,000 persons. SDRs in this table have been calculated using the direct method, age-standardised by 5 year age groups to 75 years and over. Rates calculated using the direct method are not comparable to rates calculated using the indirect method.</t>
  </si>
  <si>
    <t>Although most deaths of Aboriginal and Torres Strait Islander people are registered, it is likely that some are not accurately identified as Aboriginal and Torres Strait Islander. Therefore, these data are likely to underestimate the Aboriginal and Torres Strait Islander all causes mortality rate.</t>
  </si>
  <si>
    <t>From 2016, deaths with not stated age have not been prorated and have been excluded from analysis.</t>
  </si>
  <si>
    <t>Rates for 2017 and onwards may be different to previous reports, due to revisions to the ABS Aboriginal and Torres Strait Islander population projections.</t>
  </si>
  <si>
    <r>
      <t xml:space="preserve">ABS (unpublished) </t>
    </r>
    <r>
      <rPr>
        <i/>
        <sz val="10"/>
        <color rgb="FF000000"/>
        <rFont val="Arial"/>
        <family val="2"/>
      </rPr>
      <t>Deaths, Australia.</t>
    </r>
    <r>
      <rPr>
        <sz val="10"/>
        <color rgb="FF000000"/>
        <rFont val="Arial"/>
        <family val="2"/>
      </rPr>
      <t/>
    </r>
  </si>
  <si>
    <t>Table EA.33</t>
  </si>
  <si>
    <t>Infant mortality (a), (b), (c), (d), (e), (f), (g)</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</si>
  <si>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</si>
  <si>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</si>
  <si>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</si>
  <si>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</si>
  <si>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</si>
  <si>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</si>
  <si>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</si>
  <si>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</si>
  <si>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(h)</t>
    </r>
  </si>
  <si>
    <t>Per 1000 live births</t>
  </si>
  <si>
    <t>Includes all deaths within the first year of life.</t>
  </si>
  <si>
    <t>Annual rates fluctuate (in particular, for smaller jurisdictions) as a result of a low incidence of deaths and small populations.</t>
  </si>
  <si>
    <t>Data in this table only include registered fetal and neonatal deaths. This scope differs from other Australian data sources on perinatal deaths. See the ABS Perinatal deaths section of the methodology for further information.</t>
  </si>
  <si>
    <t>There are differences between legislative definitions of stillbirths and data collection practices across jurisdictions that may impact on numbers reported to the ABS and this affects comparability of stillbirth and perinatal mortality rates across jurisdictions.</t>
  </si>
  <si>
    <r>
      <t xml:space="preserve">ABS 2021, 'Infant deaths and Infant mortality rates, Year of registration, Age at death, Sex, States, Territories and Australia' [ABS.Stats Table], </t>
    </r>
    <r>
      <rPr>
        <i/>
        <sz val="10"/>
        <color rgb="FF000000"/>
        <rFont val="Arial"/>
        <family val="2"/>
      </rPr>
      <t>Deaths, Australia, 2020,</t>
    </r>
    <r>
      <rPr>
        <sz val="10"/>
        <color rgb="FF000000"/>
        <rFont val="Arial"/>
        <family val="2"/>
      </rPr>
      <t xml:space="preserve"> https://www.abs.gov.au/statistics/people/population/deaths-australia/2020, accessed 30 September 2021.</t>
    </r>
  </si>
  <si>
    <t>Table EA.34</t>
  </si>
  <si>
    <t>Infant mortality rate by Indigenous status, three year average (a), (b), (c), (d), (e), (f)</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</si>
  <si>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</si>
  <si>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(g)</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</si>
  <si>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</si>
  <si>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</si>
  <si>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</si>
  <si>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xml:space="preserve"> (g)</t>
    </r>
  </si>
  <si>
    <r>
      <rPr>
        <i/>
        <sz val="10"/>
        <color rgb="FF000000"/>
        <rFont val="Arial"/>
        <family val="2"/>
      </rPr>
      <t>ACT</t>
    </r>
    <r>
      <rPr>
        <sz val="10"/>
        <color rgb="FF000000"/>
        <rFont val="Arial"/>
        <family val="2"/>
      </rPr>
      <t xml:space="preserve"> (g)</t>
    </r>
  </si>
  <si>
    <r>
      <rPr>
        <i/>
        <sz val="10"/>
        <color rgb="FF000000"/>
        <rFont val="Arial"/>
        <family val="2"/>
      </rPr>
      <t>NT</t>
    </r>
    <r>
      <rPr>
        <sz val="10"/>
        <color rgb="FF000000"/>
        <rFont val="Arial"/>
        <family val="2"/>
      </rPr>
      <t/>
    </r>
  </si>
  <si>
    <r>
      <rPr>
        <i/>
        <sz val="10"/>
        <color rgb="FF000000"/>
        <rFont val="Arial"/>
        <family val="2"/>
      </rPr>
      <t>Total</t>
    </r>
    <r>
      <rPr>
        <sz val="10"/>
        <color rgb="FF000000"/>
        <rFont val="Arial"/>
        <family val="2"/>
      </rPr>
      <t/>
    </r>
  </si>
  <si>
    <t>Aboriginal and Torres Strait Islander infants</t>
  </si>
  <si>
    <t>Non-Indigenous infants</t>
  </si>
  <si>
    <r>
      <rPr>
        <b/>
        <sz val="10"/>
        <color rgb="FF000000"/>
        <rFont val="Arial"/>
        <family val="2"/>
      </rPr>
      <t>na</t>
    </r>
    <r>
      <rPr>
        <sz val="10"/>
        <color rgb="FF000000"/>
        <rFont val="Arial"/>
        <family val="2"/>
      </rPr>
      <t xml:space="preserve"> Not available.</t>
    </r>
  </si>
  <si>
    <t>Includes deaths within the first year of life.</t>
  </si>
  <si>
    <t>Deaths where Indigenous status was not stated are excluded from analysis.</t>
  </si>
  <si>
    <t>Data are presented in three-year groupings due to volatility of the small numbers involved.</t>
  </si>
  <si>
    <t>Data are not available for Victoria, Tasmania or the ACT due to small numbers of registered Aboriginal and Torres Strait Islander infant deaths.</t>
  </si>
  <si>
    <r>
      <t xml:space="preserve">ABS 2021, 'Deaths, Year of registration, Indigenous status, Summary data, Sex, States, Territories and Australia' [ABS.Stats Table], </t>
    </r>
    <r>
      <rPr>
        <i/>
        <sz val="10"/>
        <color rgb="FF000000"/>
        <rFont val="Arial"/>
        <family val="2"/>
      </rPr>
      <t>Deaths, Australia, 2020,</t>
    </r>
    <r>
      <rPr>
        <sz val="10"/>
        <color rgb="FF000000"/>
        <rFont val="Arial"/>
        <family val="2"/>
      </rPr>
      <t xml:space="preserve"> https://www.abs.gov.au/statistics/people/population/deaths-australia/2020, accessed 30 September 2021.</t>
    </r>
  </si>
  <si>
    <t>Table EA.35</t>
  </si>
  <si>
    <t>All causes infant and child mortality, by age group, three year average (a), (b), (c), (d), (e)</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</si>
  <si>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</si>
  <si>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</si>
  <si>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</si>
  <si>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</si>
  <si>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</si>
  <si>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</si>
  <si>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</si>
  <si>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</si>
  <si>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(f)</t>
    </r>
  </si>
  <si>
    <t>Infants (&lt;1 years old) (g)</t>
  </si>
  <si>
    <t>Child (0-4 years old) (h), (i), (j)</t>
  </si>
  <si>
    <t>Includes deaths of all children aged 0-4 years.</t>
  </si>
  <si>
    <t>From 2016 reference year, deaths with not stated age have not been prorated and have been excluded from analysis.</t>
  </si>
  <si>
    <t>For child deaths (0–4 years), the rates represent the number of deaths per 100,000 ERP (0–4 years). Death rates for each period are the average of death registrations, divided by the average population. The Estimated Resident Population (ERP) used for the production of 0–4 year rates are based on Australian total population estimates. These estimates have been rebased on the 2016 Census data.</t>
  </si>
  <si>
    <r>
      <t xml:space="preserve">ABS (unpublished) </t>
    </r>
    <r>
      <rPr>
        <i/>
        <sz val="10"/>
        <color rgb="FF000000"/>
        <rFont val="Arial"/>
        <family val="2"/>
      </rPr>
      <t>Births, Australia;</t>
    </r>
    <r>
      <rPr>
        <sz val="10"/>
        <color rgb="FF000000"/>
        <rFont val="Arial"/>
        <family val="2"/>
      </rPr>
      <t xml:space="preserve"> ABS (unpublished) </t>
    </r>
    <r>
      <rPr>
        <i/>
        <sz val="10"/>
        <color rgb="FF000000"/>
        <rFont val="Arial"/>
        <family val="2"/>
      </rPr>
      <t>Deaths, Australia.</t>
    </r>
    <r>
      <rPr>
        <sz val="10"/>
        <color rgb="FF000000"/>
        <rFont val="Arial"/>
        <family val="2"/>
      </rPr>
      <t/>
    </r>
  </si>
  <si>
    <t>Table EA.36</t>
  </si>
  <si>
    <t>All causes infant and child mortality, by Indigenous status, five year average (a), (b), (c), (d), (e), (f), (g), (h)</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</si>
  <si>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</si>
  <si>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</si>
  <si>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</si>
  <si>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</si>
  <si>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</si>
  <si>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</si>
  <si>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</si>
  <si>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</si>
  <si>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Total</t>
    </r>
    <r>
      <rPr>
        <sz val="10"/>
        <color rgb="FF000000"/>
        <rFont val="Arial"/>
        <family val="2"/>
      </rPr>
      <t/>
    </r>
  </si>
  <si>
    <t>Infants (&lt;1 years old)</t>
  </si>
  <si>
    <t>Aboriginal and Torres Strait Islander infants (i)</t>
  </si>
  <si>
    <t>Other infants</t>
  </si>
  <si>
    <t>Per 1000 live births (j)</t>
  </si>
  <si>
    <t>Infant mortality rate ratio (k)</t>
  </si>
  <si>
    <t>Child (0-4 years old)</t>
  </si>
  <si>
    <t>Other children (i)</t>
  </si>
  <si>
    <t>Per 100 000 population (l)</t>
  </si>
  <si>
    <t>Child mortality rate ratio (k)</t>
  </si>
  <si>
    <r>
      <rPr>
        <b/>
        <sz val="10"/>
        <color rgb="FF000000"/>
        <rFont val="Arial"/>
        <family val="2"/>
      </rPr>
      <t>na</t>
    </r>
    <r>
      <rPr>
        <sz val="10"/>
        <color rgb="FF000000"/>
        <rFont val="Arial"/>
        <family val="2"/>
      </rPr>
      <t xml:space="preserve"> Not available.</t>
    </r>
  </si>
  <si>
    <t>Includes deaths of all children aged 0 to 4 years.</t>
  </si>
  <si>
    <t>For infant deaths (less than one year), the rates represent the number of deaths per 1000 live births.</t>
  </si>
  <si>
    <t>Rate ratio is the Aboriginal and Torres Strait Islander mortality rate divided by the non--Indigenous mortality rate.</t>
  </si>
  <si>
    <r>
      <t xml:space="preserve">ABS (unpublished) </t>
    </r>
    <r>
      <rPr>
        <i/>
        <sz val="10"/>
        <color rgb="FF000000"/>
        <rFont val="Arial"/>
        <family val="2"/>
      </rPr>
      <t>Births, Australia;</t>
    </r>
    <r>
      <rPr>
        <sz val="10"/>
        <color rgb="FF000000"/>
        <rFont val="Arial"/>
        <family val="2"/>
      </rPr>
      <t xml:space="preserve"> ABS (unpublished) </t>
    </r>
    <r>
      <rPr>
        <i/>
        <sz val="10"/>
        <color rgb="FF000000"/>
        <rFont val="Arial"/>
        <family val="2"/>
      </rPr>
      <t>Deaths, Australia.</t>
    </r>
    <r>
      <rPr>
        <sz val="10"/>
        <color rgb="FF000000"/>
        <rFont val="Arial"/>
        <family val="2"/>
      </rPr>
      <t/>
    </r>
  </si>
  <si>
    <t>Table EA.37</t>
  </si>
  <si>
    <t>Age standardised mortality rates by cause of death, by State and Territory (a), (b), (c), (d), (e)</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</si>
  <si>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</si>
  <si>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(f)</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</si>
  <si>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</si>
  <si>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</si>
  <si>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</si>
  <si>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</si>
  <si>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</si>
  <si>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</si>
  <si>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(f), (g)</t>
    </r>
  </si>
  <si>
    <t>Mortality</t>
  </si>
  <si>
    <t>Cause of death</t>
  </si>
  <si>
    <t>Certain infectious and parasitic diseases (A00-B99) (h)</t>
  </si>
  <si>
    <t>Neoplasms (cancer) (C00-D48) (h)</t>
  </si>
  <si>
    <t>Diseases of the blood and blood-forming organs and certain disorders involving the immune mechanism (D50-D89) (h)</t>
  </si>
  <si>
    <t>Endocrine, nutritional and metabolic diseases (E00-E90) (h)</t>
  </si>
  <si>
    <t>Mental and behavioural disorders (F00-F99) (h)</t>
  </si>
  <si>
    <t>Nervous system diseases (G00-G99) (h)</t>
  </si>
  <si>
    <t>Diseases of the eye and adnexa (H00-H59) (h)</t>
  </si>
  <si>
    <t>Diseases of the ear and mastoid process (H60-H95) (h)</t>
  </si>
  <si>
    <t>Circulatory diseases (I00-I99) (h)</t>
  </si>
  <si>
    <t>Respiratory Diseases (J00-J99) (h)</t>
  </si>
  <si>
    <t>COVID-19 (U07.1 or U07.2) (i)</t>
  </si>
  <si>
    <t>Digestive diseases (K00-K93) (h)</t>
  </si>
  <si>
    <t>Diseases of the skin and subcutaneous tissue (L00-L99) (h)</t>
  </si>
  <si>
    <t>Diseases of the musculoskeletal system and connective tissue (M00-M99) (h)</t>
  </si>
  <si>
    <t>Diseases of the genitourinary system (N00-N99) (h)</t>
  </si>
  <si>
    <t>Pregnancy, childbirth and the puerperium (O00-O99) (h)</t>
  </si>
  <si>
    <t>Conditions originating in the perinatal period (P00-P96) (h)</t>
  </si>
  <si>
    <t>Congenital malformations, deformations and chromosomal abnormalities (Q00-Q99) (h)</t>
  </si>
  <si>
    <t>Symptoms, signs and abnormal clinical and laboratory findings, not elsewhere classified (R00-R99) (h)</t>
  </si>
  <si>
    <t>External causes of morbidity and mortality (V01-Y98) (h)</t>
  </si>
  <si>
    <t>All causes of deaths (h), (j), (k)</t>
  </si>
  <si>
    <t>2019 (h)</t>
  </si>
  <si>
    <t>Certain infectious and parasitic diseases (A00-B99)</t>
  </si>
  <si>
    <t>Neoplasms (cancer) (C00-D48)</t>
  </si>
  <si>
    <t>Diseases of the blood and blood-forming organs and certain disorders involving the immune mechanism (D50-D89)</t>
  </si>
  <si>
    <t>Endocrine, nutritional and metabolic diseases (E00-E90)</t>
  </si>
  <si>
    <t>Mental and behavioural disorders (F00-F99)</t>
  </si>
  <si>
    <t>Nervous system diseases (G00-G99)</t>
  </si>
  <si>
    <t>Diseases of the eye and adnexa (H00-H59)</t>
  </si>
  <si>
    <t>Diseases of the ear and mastoid process (H60-H95)</t>
  </si>
  <si>
    <t>Circulatory diseases (I00-I99)</t>
  </si>
  <si>
    <t>Respiratory Diseases (J00-J99)</t>
  </si>
  <si>
    <t>Digestive diseases (K00-K93)</t>
  </si>
  <si>
    <t>Diseases of the skin and subcutaneous tissue (L00-L99)</t>
  </si>
  <si>
    <t>Diseases of the musculoskeletal system and connective tissue (M00-M99)</t>
  </si>
  <si>
    <t>Diseases of the genitourinary system (N00-N99)</t>
  </si>
  <si>
    <t>Pregnancy, childbirth and the puerperium (O00-O99)</t>
  </si>
  <si>
    <t>Conditions originating in the perinatal period (P00-P96)</t>
  </si>
  <si>
    <t>Congenital malformations, deformations and chromosomal abnormalities (Q00-Q99)</t>
  </si>
  <si>
    <t>Symptoms, signs and abnormal clinical and laboratory findings, not elsewhere classified (R00-R99)</t>
  </si>
  <si>
    <t>External causes of morbidity and mortality (V01-Y98)</t>
  </si>
  <si>
    <t>All causes of deaths (j), (k), (l)</t>
  </si>
  <si>
    <t>All causes of deaths (j), (k)</t>
  </si>
  <si>
    <t>All causes of deaths (j)</t>
  </si>
  <si>
    <r>
      <t xml:space="preserve">AS = Age Standardised. </t>
    </r>
    <r>
      <rPr>
        <b/>
        <sz val="10"/>
        <color rgb="FF000000"/>
        <rFont val="Arial"/>
        <family val="2"/>
      </rPr>
      <t>np</t>
    </r>
    <r>
      <rPr>
        <sz val="10"/>
        <color rgb="FF000000"/>
        <rFont val="Arial"/>
        <family val="2"/>
      </rPr>
      <t xml:space="preserve"> Not published. – Nil or rounded to zero.</t>
    </r>
  </si>
  <si>
    <t>Age standardised death rates enable the comparison of death rates between populations with different age structures by relating them to a standard population. The current ABS standard population is all persons in the Australian population at 30 June 2001. Standardised death rates (SDRs) are expressed per 1000 or 100 000 persons. SDRs in this table have been calculated using the direct method, age standardised by 5 year age group to 85 years and over.</t>
  </si>
  <si>
    <t>In response to the COVID-19 pandemic, the World Health Organization (WHO) issued the ICD-10 emergency codes to be assigned to deaths due to COVID-19: U07.1 COVID-19, virus identified (confirmed by laboratory testing) and U07.2 COVID-19 virus not identified (suspected COVID-19). COVID-19 deaths presented in this table are by underlying cause, i.e. when COVID-19 has initiated the train of morbid events leading to death. Data are reported for 2020.</t>
  </si>
  <si>
    <r>
      <t xml:space="preserve">ABS (unpublished) </t>
    </r>
    <r>
      <rPr>
        <i/>
        <sz val="10"/>
        <color rgb="FF000000"/>
        <rFont val="Arial"/>
        <family val="2"/>
      </rPr>
      <t>Deaths, Australia;</t>
    </r>
    <r>
      <rPr>
        <sz val="10"/>
        <color rgb="FF000000"/>
        <rFont val="Arial"/>
        <family val="2"/>
      </rPr>
      <t xml:space="preserve"> ABS (unpublished) </t>
    </r>
    <r>
      <rPr>
        <i/>
        <sz val="10"/>
        <color rgb="FF000000"/>
        <rFont val="Arial"/>
        <family val="2"/>
      </rPr>
      <t>Causes of Death, Australia.</t>
    </r>
    <r>
      <rPr>
        <sz val="10"/>
        <color rgb="FF000000"/>
        <rFont val="Arial"/>
        <family val="2"/>
      </rPr>
      <t/>
    </r>
  </si>
  <si>
    <t>Table EA.38</t>
  </si>
  <si>
    <t>Age standardised mortality rates by major cause of death, by Indigenous status (a), (b), (c), (d), (e), (f), (g), (h), (i), (j)</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</si>
  <si>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</si>
  <si>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</si>
  <si>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</si>
  <si>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</si>
  <si>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</si>
  <si>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</si>
  <si>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</si>
  <si>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</si>
  <si>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Total</t>
    </r>
    <r>
      <rPr>
        <sz val="10"/>
        <color rgb="FF000000"/>
        <rFont val="Arial"/>
        <family val="2"/>
      </rPr>
      <t/>
    </r>
  </si>
  <si>
    <t>Circulatory diseases (I00-I99) (k)</t>
  </si>
  <si>
    <t>Neoplasms (cancer) (C00-D48) (k)</t>
  </si>
  <si>
    <t>External causes of morbidity and mortality (V01-Y98) (k)</t>
  </si>
  <si>
    <t>Endocrine, metabolic and nutritional disorders (E00-E90) (k)</t>
  </si>
  <si>
    <t>Respiratory diseases (J00-J99) (k)</t>
  </si>
  <si>
    <t>COVID-19 (U07.1 or U07.2) (l)</t>
  </si>
  <si>
    <t>Digestive diseases (K00-K93) (k)</t>
  </si>
  <si>
    <t>Kidney Diseases (N00-N29) (k)</t>
  </si>
  <si>
    <t>Conditions originating in the perinatal period (P00-P96) (k)</t>
  </si>
  <si>
    <t>Infectious and parasitic diseases (A00-B99) (k)</t>
  </si>
  <si>
    <t>Nervous system diseases (G00-G99) (k)</t>
  </si>
  <si>
    <t>Other causes (k), (m)</t>
  </si>
  <si>
    <t>All causes of deaths (k)</t>
  </si>
  <si>
    <t>Endocrine, metabolic and nutritional disorders (E00-E90)</t>
  </si>
  <si>
    <t>Respiratory diseases (J00-J99)</t>
  </si>
  <si>
    <t>Kidney Diseases (N00-N29)</t>
  </si>
  <si>
    <t>Infectious and parasitic diseases (A00-B99)</t>
  </si>
  <si>
    <t>Other causes (m)</t>
  </si>
  <si>
    <t>All causes of deaths</t>
  </si>
  <si>
    <r>
      <t xml:space="preserve">AS = Age Standardised. </t>
    </r>
    <r>
      <rPr>
        <b/>
        <sz val="10"/>
        <color rgb="FF000000"/>
        <rFont val="Arial"/>
        <family val="2"/>
      </rPr>
      <t>na</t>
    </r>
    <r>
      <rPr>
        <sz val="10"/>
        <color rgb="FF000000"/>
        <rFont val="Arial"/>
        <family val="2"/>
      </rPr>
      <t xml:space="preserve"> Not available. </t>
    </r>
    <r>
      <rPr>
        <b/>
        <sz val="10"/>
        <color rgb="FF000000"/>
        <rFont val="Arial"/>
        <family val="2"/>
      </rPr>
      <t>np</t>
    </r>
    <r>
      <rPr>
        <sz val="10"/>
        <color rgb="FF000000"/>
        <rFont val="Arial"/>
        <family val="2"/>
      </rPr>
      <t xml:space="preserve"> Not published. – Nil or rounded to zero.</t>
    </r>
  </si>
  <si>
    <t>Age standardised death rates enable the comparison of death rates between populations with different age structures by relating them to a standard population. The current ABS standard population is all persons in the Australian population at 30 June 2001. Standardised death rates (SDRs) are expressed per 100 000 persons. SDRs in this table have been calculated using the direct method, age-standardised by 5 year age groups to 75 years and over.</t>
  </si>
  <si>
    <t>Other causes consist of all conditions excluding the selected causes displayed in the table.</t>
  </si>
  <si>
    <r>
      <t xml:space="preserve">ABS (unpublished) </t>
    </r>
    <r>
      <rPr>
        <i/>
        <sz val="10"/>
        <color rgb="FF000000"/>
        <rFont val="Arial"/>
        <family val="2"/>
      </rPr>
      <t>Causes of Death, Australia.</t>
    </r>
    <r>
      <rPr>
        <sz val="10"/>
        <color rgb="FF000000"/>
        <rFont val="Arial"/>
        <family val="2"/>
      </rPr>
      <t/>
    </r>
  </si>
  <si>
    <t>Table EA.39</t>
  </si>
  <si>
    <t>Fetal deaths (a), (b), (c), (d), (e)</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</si>
  <si>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</si>
  <si>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</si>
  <si>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(f)</t>
    </r>
  </si>
  <si>
    <r>
      <rPr>
        <i/>
        <sz val="10"/>
        <color rgb="FF000000"/>
        <rFont val="Arial"/>
        <family val="2"/>
      </rPr>
      <t>WA</t>
    </r>
    <r>
      <rPr>
        <sz val="10"/>
        <color rgb="FF000000"/>
        <rFont val="Arial"/>
        <family val="2"/>
      </rPr>
      <t xml:space="preserve"> (f)</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</si>
  <si>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</si>
  <si>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</si>
  <si>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xml:space="preserve"> (g)</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</si>
  <si>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</si>
  <si>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(h)</t>
    </r>
  </si>
  <si>
    <t>Total all births (i)</t>
  </si>
  <si>
    <t>Fetal deaths (j)</t>
  </si>
  <si>
    <t>Per 1000 total births</t>
  </si>
  <si>
    <t>Some fetal deaths occurring in Queensland and WA could be the result of termination of pregnancy at 20 weeks gestation or more.</t>
  </si>
  <si>
    <t>In the ACT, a very high proportion of deaths for 2016 were not registered until 2017 leading to higher than usual numbers in 2017.</t>
  </si>
  <si>
    <t>Total all births is the number of live births and fetal deaths combined. Fetal deaths by definition include only infants of a gestational age of at least 20 weeks or weighing at least 400 grams.</t>
  </si>
  <si>
    <t>Fetal death (stillbirth) is the birth of a child who did not at any time after delivery breathe or show any other evidence of life, such as a heartbeat. Fetal deaths by definition include only infants of a gestational age of at least 20 weeks or weighing at least 400 grams.</t>
  </si>
  <si>
    <r>
      <t xml:space="preserve">ABS 2021, 'Perinatal deaths' [data set], </t>
    </r>
    <r>
      <rPr>
        <i/>
        <sz val="10"/>
        <color rgb="FF000000"/>
        <rFont val="Arial"/>
        <family val="2"/>
      </rPr>
      <t>Causes of Death, Australia, 2020,</t>
    </r>
    <r>
      <rPr>
        <sz val="10"/>
        <color rgb="FF000000"/>
        <rFont val="Arial"/>
        <family val="2"/>
      </rPr>
      <t xml:space="preserve"> https://www.abs.gov.au/statistics/health/causes-death/causes-death-australia/2020, accessed 30 September 2021; ABS 2021, 'A1.3 All births by sex of child and state or territory of usual residence of mother', </t>
    </r>
    <r>
      <rPr>
        <i/>
        <sz val="10"/>
        <color rgb="FF000000"/>
        <rFont val="Arial"/>
        <family val="2"/>
      </rPr>
      <t>Causes of Death, Australia, 2020</t>
    </r>
    <r>
      <rPr>
        <sz val="10"/>
        <color rgb="FF000000"/>
        <rFont val="Arial"/>
        <family val="2"/>
      </rPr>
      <t xml:space="preserve"> (Methodology section), https://www.abs.gov.au/methodologies/causes-death-australia-methodology/2020, accessed 30 September 2021.</t>
    </r>
  </si>
  <si>
    <t>Table EA.40</t>
  </si>
  <si>
    <t>Neonatal deaths (a), (b), (c), (d), (e)</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</si>
  <si>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</si>
  <si>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</si>
  <si>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</si>
  <si>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</si>
  <si>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</si>
  <si>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</si>
  <si>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xml:space="preserve"> (f)</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</si>
  <si>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</si>
  <si>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(g)</t>
    </r>
  </si>
  <si>
    <t>Total live births (h)</t>
  </si>
  <si>
    <t>Neonatal deaths (i)</t>
  </si>
  <si>
    <t>Total live births are all live births registered in the calendar year.</t>
  </si>
  <si>
    <t>A neonatal death is the death within 28 days of birth of a child who after delivery, breathes or shows any evidence of life such as a heartbeat.</t>
  </si>
  <si>
    <r>
      <t xml:space="preserve">ABS 2021, 'Perinatal deaths' [data set], </t>
    </r>
    <r>
      <rPr>
        <i/>
        <sz val="10"/>
        <color rgb="FF000000"/>
        <rFont val="Arial"/>
        <family val="2"/>
      </rPr>
      <t>Causes of Death, Australia, 2020,</t>
    </r>
    <r>
      <rPr>
        <sz val="10"/>
        <color rgb="FF000000"/>
        <rFont val="Arial"/>
        <family val="2"/>
      </rPr>
      <t xml:space="preserve"> https://www.abs.gov.au/statistics/health/causes-death/causes-death-australia/2020, accessed 30 September 2021; ABS 2021, 'Infant deaths and Infant mortality rates, Year of registration, Age at death, Sex, States, Territories and Australia' [ABS.Stats Table], </t>
    </r>
    <r>
      <rPr>
        <i/>
        <sz val="10"/>
        <color rgb="FF000000"/>
        <rFont val="Arial"/>
        <family val="2"/>
      </rPr>
      <t>Deaths, Australia, 2020,</t>
    </r>
    <r>
      <rPr>
        <sz val="10"/>
        <color rgb="FF000000"/>
        <rFont val="Arial"/>
        <family val="2"/>
      </rPr>
      <t xml:space="preserve"> https://www.abs.gov.au/statistics/people/population/deaths-australia/2020, accessed 30 September 2021.</t>
    </r>
  </si>
  <si>
    <t>Table EA.41</t>
  </si>
  <si>
    <t>Perinatal deaths (a), (b), (c), (d), (e)</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</si>
  <si>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</si>
  <si>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</si>
  <si>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(f)</t>
    </r>
  </si>
  <si>
    <r>
      <rPr>
        <i/>
        <sz val="10"/>
        <color rgb="FF000000"/>
        <rFont val="Arial"/>
        <family val="2"/>
      </rPr>
      <t>WA</t>
    </r>
    <r>
      <rPr>
        <sz val="10"/>
        <color rgb="FF000000"/>
        <rFont val="Arial"/>
        <family val="2"/>
      </rPr>
      <t xml:space="preserve"> (f)</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</si>
  <si>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</si>
  <si>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</si>
  <si>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xml:space="preserve"> (g)</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</si>
  <si>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</si>
  <si>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(h)</t>
    </r>
  </si>
  <si>
    <t>Perinatal deaths (j)</t>
  </si>
  <si>
    <t>Perinatal deaths are fetal and neonatal deaths combined. Fetal deaths exclude those records where gestational age was less than 20 weeks or birthweight was known to be less than 400 grams.</t>
  </si>
  <si>
    <r>
      <t xml:space="preserve">ABS 2021, 'Perinatal deaths' [data set], </t>
    </r>
    <r>
      <rPr>
        <i/>
        <sz val="10"/>
        <color rgb="FF000000"/>
        <rFont val="Arial"/>
        <family val="2"/>
      </rPr>
      <t>Causes of Death, Australia, 2020,</t>
    </r>
    <r>
      <rPr>
        <sz val="10"/>
        <color rgb="FF000000"/>
        <rFont val="Arial"/>
        <family val="2"/>
      </rPr>
      <t xml:space="preserve"> https://www.abs.gov.au/statistics/health/causes-death/causes-death-australia/2020, accessed 30 September 2021; ABS 2021, 'A1.3 All births by sex of child and state or territory of usual residence of mother', </t>
    </r>
    <r>
      <rPr>
        <i/>
        <sz val="10"/>
        <color rgb="FF000000"/>
        <rFont val="Arial"/>
        <family val="2"/>
      </rPr>
      <t>Causes of Death, Australia, 2020</t>
    </r>
    <r>
      <rPr>
        <sz val="10"/>
        <color rgb="FF000000"/>
        <rFont val="Arial"/>
        <family val="2"/>
      </rPr>
      <t xml:space="preserve"> (Methodology section), https://www.abs.gov.au/methodologies/causes-death-australia-methodology/2020, accessed 30 September 2021.</t>
    </r>
  </si>
  <si>
    <t>Table EA.42</t>
  </si>
  <si>
    <t>Perinatal, neonatal and fetal deaths, by Indigenous status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</si>
  <si>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</si>
  <si>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</si>
  <si>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(c)</t>
    </r>
  </si>
  <si>
    <r>
      <rPr>
        <i/>
        <sz val="10"/>
        <color rgb="FF000000"/>
        <rFont val="Arial"/>
        <family val="2"/>
      </rPr>
      <t>WA</t>
    </r>
    <r>
      <rPr>
        <sz val="10"/>
        <color rgb="FF000000"/>
        <rFont val="Arial"/>
        <family val="2"/>
      </rPr>
      <t xml:space="preserve"> (c)</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</si>
  <si>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</si>
  <si>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</si>
  <si>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</si>
  <si>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</si>
  <si>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Total</t>
    </r>
    <r>
      <rPr>
        <sz val="10"/>
        <color rgb="FF000000"/>
        <rFont val="Arial"/>
        <family val="2"/>
      </rPr>
      <t/>
    </r>
  </si>
  <si>
    <t>Total all births (d)</t>
  </si>
  <si>
    <t>Total live births (e)</t>
  </si>
  <si>
    <t>Fetal deaths (f)</t>
  </si>
  <si>
    <t>Neonatal deaths (g)</t>
  </si>
  <si>
    <t>Perinatal deaths (h)</t>
  </si>
  <si>
    <t>Fetal deaths (f), (i), (j)</t>
  </si>
  <si>
    <t>Neonatal deaths (g), (i), (j)</t>
  </si>
  <si>
    <t>Perinatal deaths (h), (i), (j)</t>
  </si>
  <si>
    <t>Fetal deaths (i), (j)</t>
  </si>
  <si>
    <t>Neonatal deaths (i), (j)</t>
  </si>
  <si>
    <t>Perinatal deaths (i), (j)</t>
  </si>
  <si>
    <r>
      <rPr>
        <b/>
        <sz val="10"/>
        <color rgb="FF000000"/>
        <rFont val="Arial"/>
        <family val="2"/>
      </rPr>
      <t>na</t>
    </r>
    <r>
      <rPr>
        <sz val="10"/>
        <color rgb="FF000000"/>
        <rFont val="Arial"/>
        <family val="2"/>
      </rPr>
      <t xml:space="preserve"> Not available.</t>
    </r>
  </si>
  <si>
    <t>Total all births is the number of live births and fetal deaths combined.</t>
  </si>
  <si>
    <t>In 2019 an issue was identified with the derivation of Indigenous status for fetal deaths registered in South Australia. As a consequence, there has been an undercount of Aboriginal and Torres Strait Islander fetal deaths in South Australia and the Northern Territory in ABS outputs over a number of years. The ABS has worked with the SA RBDM to revise the Indigenous status of all fetal deaths for the years 2014 to 2019. Revised data are presented in this table.</t>
  </si>
  <si>
    <r>
      <t xml:space="preserve">ABS 2021, 'Deaths, Year of registration, Indigenous status, Summary data, Sex, States, Territories and Australia' [ABS.Stats Table], </t>
    </r>
    <r>
      <rPr>
        <i/>
        <sz val="10"/>
        <color rgb="FF000000"/>
        <rFont val="Arial"/>
        <family val="2"/>
      </rPr>
      <t>Deaths, Australia, 2020,</t>
    </r>
    <r>
      <rPr>
        <sz val="10"/>
        <color rgb="FF000000"/>
        <rFont val="Arial"/>
        <family val="2"/>
      </rPr>
      <t xml:space="preserve"> https://www.abs.gov.au/statistics/people/population/deaths-australia/2020, accessed 30 September 2021; ABS 2021 (and previous issues), 'Perinatal deaths by Aboriginal and Torres Strait Islander Status' [data set], </t>
    </r>
    <r>
      <rPr>
        <i/>
        <sz val="10"/>
        <color rgb="FF000000"/>
        <rFont val="Arial"/>
        <family val="2"/>
      </rPr>
      <t>Causes of Death, Australia, 2016–20</t>
    </r>
    <r>
      <rPr>
        <sz val="10"/>
        <color rgb="FF000000"/>
        <rFont val="Arial"/>
        <family val="2"/>
      </rPr>
      <t xml:space="preserve"> (and previous years), https://www.abs.gov.au/statistics/health/causes-death/causes-death-australia/2020, last accessed 30 September 2021; ABS (unpublished) </t>
    </r>
    <r>
      <rPr>
        <i/>
        <sz val="10"/>
        <color rgb="FF000000"/>
        <rFont val="Arial"/>
        <family val="2"/>
      </rPr>
      <t>Causes of Death, Australia, 2014–18,</t>
    </r>
    <r>
      <rPr>
        <sz val="10"/>
        <color rgb="FF000000"/>
        <rFont val="Arial"/>
        <family val="2"/>
      </rPr>
      <t xml:space="preserve"> Cat. no. 3303.0.</t>
    </r>
  </si>
  <si>
    <t>Table EA.43</t>
  </si>
  <si>
    <t>Employed medical practitioners, FTE proportion by age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</si>
  <si>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</si>
  <si>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</si>
  <si>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</si>
  <si>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</si>
  <si>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</si>
  <si>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</si>
  <si>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</si>
  <si>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</si>
  <si>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(e)</t>
    </r>
  </si>
  <si>
    <t>&lt;25 years old</t>
  </si>
  <si>
    <t>25-34 years old</t>
  </si>
  <si>
    <t>35-44 years old</t>
  </si>
  <si>
    <t>45-54 years old</t>
  </si>
  <si>
    <t>55-64 years old</t>
  </si>
  <si>
    <t>65+ years old</t>
  </si>
  <si>
    <t>All ages</t>
  </si>
  <si>
    <t>Totals may not add up to 100 per cent as a result of rounding.</t>
  </si>
  <si>
    <t>Data includes practitioners who were employed in their registered profession in Australia (excluding long leave).</t>
  </si>
  <si>
    <t>Practitioners are allocated to a State or Territory based on postcode of main job where available, otherwise, postcode of principal practice is used as a proxy. If principal practice details are unavailable, postcode of residence is used. Records with no information on all 3 locations are coded to 'not stated'.</t>
  </si>
  <si>
    <t>FTE is calculated using total hours and based on a 40 hour week.</t>
  </si>
  <si>
    <t>Includes unknown and 'not stated' for State/Territory.</t>
  </si>
  <si>
    <t>Includes employed practitioners who did not state or adequately describe their location and employed practitioners who are overseas.</t>
  </si>
  <si>
    <r>
      <t xml:space="preserve">Australian Government Department of Health (unpublished) </t>
    </r>
    <r>
      <rPr>
        <i/>
        <sz val="10"/>
        <color rgb="FF000000"/>
        <rFont val="Arial"/>
        <family val="2"/>
      </rPr>
      <t>National Health Workforce Datasets: Medical Practitioners.</t>
    </r>
    <r>
      <rPr>
        <sz val="10"/>
        <color rgb="FF000000"/>
        <rFont val="Arial"/>
        <family val="2"/>
      </rPr>
      <t/>
    </r>
  </si>
  <si>
    <t>Table EA.44</t>
  </si>
  <si>
    <t>Employed nurses and midwives, FTE proportion by age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</si>
  <si>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</si>
  <si>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</si>
  <si>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</si>
  <si>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</si>
  <si>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</si>
  <si>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</si>
  <si>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</si>
  <si>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</si>
  <si>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(e)</t>
    </r>
  </si>
  <si>
    <t>FTE is calculated using total hours and based on a 38 hour week.</t>
  </si>
  <si>
    <r>
      <t xml:space="preserve">Australian Government Department of Health (unpublished) </t>
    </r>
    <r>
      <rPr>
        <i/>
        <sz val="10"/>
        <color rgb="FF000000"/>
        <rFont val="Arial"/>
        <family val="2"/>
      </rPr>
      <t>National Health Workforce Datasets: Nurses and midwives.</t>
    </r>
    <r>
      <rPr>
        <sz val="10"/>
        <color rgb="FF000000"/>
        <rFont val="Arial"/>
        <family val="2"/>
      </rPr>
      <t/>
    </r>
  </si>
  <si>
    <t>Table EA.45</t>
  </si>
  <si>
    <t>Employed allied health practitioners, FTE proportion by age (a), (b), (c), (d), (e)</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</si>
  <si>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</si>
  <si>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</si>
  <si>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</si>
  <si>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</si>
  <si>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</si>
  <si>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</si>
  <si>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</si>
  <si>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</si>
  <si>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(f)</t>
    </r>
  </si>
  <si>
    <t>Data include Australian Health Practitioner Regulation Agency (AHPRA) registered allied health practitioners (Aboriginal and Torres Strait Islander health practitioners, Chinese medicine practitioners, Chiropractors, Dental practitioners, Medical radiation practitioners, Occupational therapists, Optometrists, Osteopaths, Pharmacists, Physiotherapists, Podiatrists, Psychologists, and from 2019, Paramedics) (https://www.ahpra.gov.au/).</t>
  </si>
  <si>
    <r>
      <t xml:space="preserve">Australian Government Department of Health (unpublished) </t>
    </r>
    <r>
      <rPr>
        <i/>
        <sz val="10"/>
        <color rgb="FF000000"/>
        <rFont val="Arial"/>
        <family val="2"/>
      </rPr>
      <t>National Health Workforce Datasets: Allied health practitioners.</t>
    </r>
    <r>
      <rPr>
        <sz val="10"/>
        <color rgb="FF000000"/>
        <rFont val="Arial"/>
        <family val="2"/>
      </rPr>
      <t/>
    </r>
  </si>
  <si>
    <t>Table EA.46</t>
  </si>
  <si>
    <t>Employed dentists, FTE proportion by age (a), (b), (c), (d), (e)</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</si>
  <si>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</si>
  <si>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</si>
  <si>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</si>
  <si>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</si>
  <si>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</si>
  <si>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</si>
  <si>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</si>
  <si>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</si>
  <si>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(f)</t>
    </r>
  </si>
  <si>
    <t>Dental practitioners include those whose primary dental division is Dentist.</t>
  </si>
  <si>
    <r>
      <t xml:space="preserve">Australian Government Department of Health (unpublished) </t>
    </r>
    <r>
      <rPr>
        <i/>
        <sz val="10"/>
        <color rgb="FF000000"/>
        <rFont val="Arial"/>
        <family val="2"/>
      </rPr>
      <t>National Health Workforce Datasets: Dental practitioners.</t>
    </r>
    <r>
      <rPr>
        <sz val="10"/>
        <color rgb="FF000000"/>
        <rFont val="Arial"/>
        <family val="2"/>
      </rPr>
      <t/>
    </r>
  </si>
  <si>
    <t>Table EA.47</t>
  </si>
  <si>
    <t>Employed allied dental practitioners, FTE proportion by age (a), (b), (c), (d), (e)</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</si>
  <si>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</si>
  <si>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</si>
  <si>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</si>
  <si>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</si>
  <si>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</si>
  <si>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</si>
  <si>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</si>
  <si>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</si>
  <si>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(f)</t>
    </r>
  </si>
  <si>
    <t>– Nil or rounded to zero.</t>
  </si>
  <si>
    <t>Allied dental practitioners include those whose primary dental division is dental therapists, dental hygienists, dental prosthetists and oral health therapists.</t>
  </si>
  <si>
    <r>
      <t xml:space="preserve">Australian Government Department of Health (unpublished) </t>
    </r>
    <r>
      <rPr>
        <i/>
        <sz val="10"/>
        <color rgb="FF000000"/>
        <rFont val="Arial"/>
        <family val="2"/>
      </rPr>
      <t>National Health Workforce Datasets: Dental practitioners.</t>
    </r>
    <r>
      <rPr>
        <sz val="10"/>
        <color rgb="FF000000"/>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</si>
</sst>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0.0;\-#0.0;#0.0"/>
    <numFmt numFmtId="165" formatCode="#0;\-#0;#0"/>
    <numFmt numFmtId="166" formatCode="##0;\-##0;##0"/>
    <numFmt numFmtId="167" formatCode="0.0;\-0.0;0.0"/>
    <numFmt numFmtId="168" formatCode="#\ ##0;\-#\ ##0;#\ ##0"/>
    <numFmt numFmtId="169" formatCode="##\ ##0;\-##\ ##0;##\ ##0"/>
    <numFmt numFmtId="170" formatCode="\±\ 0.0;\±\ 0.0;\±\ 0.0;\±\ General"/>
    <numFmt numFmtId="171" formatCode="0;\-0;0"/>
    <numFmt numFmtId="172" formatCode="&quot;*&quot;0.0;&quot;*&quot;\-0.0;&quot;*&quot;0.0;&quot;*&quot;General"/>
    <numFmt numFmtId="173" formatCode="&quot;*&quot;#0.0;&quot;*&quot;\-#0.0;&quot;*&quot;#0.0;&quot;*&quot;General"/>
    <numFmt numFmtId="174" formatCode="###\ ###\ ###\ ##0.0;###\ ###\ ###\ ##0.0;###\ ###\ ###\ ##0.0"/>
    <numFmt numFmtId="175" formatCode="\±\ #0.0;\±\ #0.0;\±\ #0.0;\±\ General"/>
    <numFmt numFmtId="176" formatCode="\±\ .0;\±\ .0;\±\ .0;\±\ General"/>
    <numFmt numFmtId="177" formatCode="&quot;**&quot;#0.0;&quot;**&quot;\-#0.0;&quot;**&quot;#0.0;&quot;**&quot;General"/>
    <numFmt numFmtId="178" formatCode="##0.0;\-##0.0;##0.0"/>
    <numFmt numFmtId="179" formatCode="#\ ##0.0;\-#\ ##0.0;#\ ##0.0"/>
    <numFmt numFmtId="180" formatCode="###\ ###\ ###\ ##0;###\ ###\ ###\ ##0;###\ ###\ ###\ ##0"/>
    <numFmt numFmtId="181" formatCode="&quot;**&quot;0.0;&quot;**&quot;\-0.0;&quot;**&quot;0.0;&quot;**&quot;General"/>
    <numFmt numFmtId="182" formatCode="\±\ ##0.0;\±\ ##0.0;\±\ ##0.0;\±\ General"/>
    <numFmt numFmtId="183" formatCode="###\ ##0;\-###\ ##0;###\ ##0"/>
    <numFmt numFmtId="184" formatCode="#\ ###\ ##0;\-#\ ###\ ##0;#\ ###\ ##0"/>
  </numFmts>
  <fonts count="14" x14ac:knownFonts="1">
    <font>
      <sz val="10"/>
      <color rgb="FF000000"/>
      <name val="Arial"/>
    </font>
    <font>
      <sz val="26"/>
      <color rgb="FF000000"/>
      <name val="Times new roman"/>
    </font>
    <font>
      <b/>
      <sz val="10"/>
      <color rgb="FF000000"/>
      <name val="Arial"/>
    </font>
    <font>
      <b/>
      <sz val="16"/>
      <color rgb="FFFF0000"/>
      <name val="Arial"/>
    </font>
    <font>
      <sz val="9"/>
      <color rgb="FF000000"/>
      <name val="Arial"/>
    </font>
    <font>
      <b/>
      <sz val="9"/>
      <color rgb="FF0000FF"/>
      <name val="Arial"/>
    </font>
    <font>
      <b/>
      <u/>
      <sz val="10"/>
      <color theme="10"/>
      <name val="Arial"/>
    </font>
    <font>
      <sz val="10"/>
      <color rgb="FF0000FF"/>
      <name val="Arial"/>
    </font>
    <font>
      <sz val="12"/>
      <color rgb="FF000000"/>
      <name val="Arial"/>
    </font>
    <font>
      <i/>
      <sz val="10"/>
      <color rgb="FF000000"/>
      <name val="Arial"/>
    </font>
    <font>
      <b/>
      <sz val="12"/>
      <color rgb="FF000000"/>
      <name val="Arial"/>
    </font>
    <font>
      <i/>
      <sz val="10"/>
      <color rgb="FF000000"/>
      <name val="Arial"/>
      <family val="2"/>
    </font>
    <font>
      <sz val="10"/>
      <color rgb="FF000000"/>
      <name val="Arial"/>
      <family val="2"/>
    </font>
    <font>
      <b/>
      <sz val="10"/>
      <color rgb="FF000000"/>
      <name val="Arial"/>
      <family val="2"/>
    </font>
  </fonts>
  <fills count="3">
    <fill>
      <patternFill patternType="none"/>
    </fill>
    <fill>
      <patternFill patternType="gray125"/>
    </fill>
    <fill>
      <patternFill patternType="solid">
        <fgColor rgb="FFEEEEEE"/>
      </patternFill>
    </fill>
  </fills>
  <borders count="2">
    <border>
      <left/>
      <right/>
      <top/>
      <bottom/>
      <diagonal/>
    </border>
    <border>
      <left/>
      <right/>
      <top/>
      <bottom style="thin">
        <color rgb="FF000000"/>
      </bottom>
      <diagonal/>
    </border>
  </borders>
  <cellStyleXfs count="1">
    <xf numFmtId="0" fontId="0" fillId="0" borderId="0"/>
  </cellStyleXfs>
  <cellXfs count="356">
    <xf numFmtId="0" fontId="0" fillId="0" borderId="0" xfId="0"/>
    <xf numFmtId="0" fontId="1" fillId="0" borderId="0" xfId="0" applyFont="1" applyAlignment="1">
      <alignment horizontal="left" vertical="top" wrapText="1"/>
    </xf>
    <xf numFmtId="0" fontId="0" fillId="0" borderId="0" xfId="0" applyFont="1" applyAlignment="1">
      <alignment horizontal="justify" vertical="top" wrapText="1"/>
    </xf>
    <xf numFmtId="0" fontId="4" fillId="0" borderId="1" xfId="0" applyFont="1" applyBorder="1" applyAlignment="1">
      <alignment horizontal="left"/>
    </xf>
    <xf numFmtId="0" fontId="5" fillId="0" borderId="1" xfId="0" applyFont="1" applyBorder="1" applyAlignment="1">
      <alignment horizontal="left"/>
    </xf>
    <xf numFmtId="0" fontId="6" fillId="0" borderId="0" xfId="0" applyFont="1" applyAlignment="1">
      <alignment horizontal="left" vertical="top"/>
    </xf>
    <xf numFmtId="49" fontId="7" fillId="0" borderId="0" xfId="0" applyNumberFormat="1" applyFont="1" applyAlignment="1">
      <alignment horizontal="left" vertical="top"/>
    </xf>
    <xf numFmtId="0" fontId="0" fillId="0" borderId="0" xfId="0" applyFont="1" applyAlignment="1">
      <alignment horizontal="left" vertical="center"/>
    </xf>
    <xf numFmtId="0" fontId="8" fillId="0" borderId="1" xfId="0" applyFont="1" applyBorder="1" applyAlignment="1">
      <alignment horizontal="left" vertical="top"/>
    </xf>
    <xf numFmtId="0" fontId="0" fillId="0" borderId="0" xfId="0" applyFont="1" applyAlignment="1">
      <alignment horizontal="center" vertical="center"/>
    </xf>
    <xf numFmtId="0" fontId="0" fillId="0" borderId="0" xfId="0" applyFont="1" applyAlignment="1">
      <alignment horizontal="right"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170" fontId="0" fillId="0" borderId="0" xfId="0" applyNumberFormat="1" applyFont="1" applyAlignment="1">
      <alignment horizontal="left" vertical="center"/>
    </xf>
    <xf numFmtId="0" fontId="0" fillId="0" borderId="0" xfId="0" applyFont="1" applyAlignment="1">
      <alignment horizontal="left" vertical="top"/>
    </xf>
    <xf numFmtId="0" fontId="9" fillId="0" borderId="0" xfId="0" applyFont="1" applyAlignment="1">
      <alignment horizontal="left" vertical="top"/>
    </xf>
    <xf numFmtId="171" fontId="0" fillId="0" borderId="0" xfId="0" applyNumberFormat="1" applyFont="1" applyAlignment="1">
      <alignment horizontal="right" vertical="center"/>
    </xf>
    <xf numFmtId="165" fontId="0" fillId="0" borderId="0" xfId="0" applyNumberFormat="1" applyFont="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7"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170" fontId="0" fillId="0" borderId="0" xfId="0" applyNumberFormat="1" applyFont="1" applyAlignment="1">
      <alignment horizontal="left" vertical="center"/>
    </xf>
    <xf numFmtId="172" fontId="0" fillId="0" borderId="0" xfId="0" applyNumberFormat="1" applyFont="1" applyAlignment="1">
      <alignment horizontal="right" vertical="center"/>
    </xf>
    <xf numFmtId="173" fontId="0" fillId="0" borderId="0" xfId="0" applyNumberFormat="1" applyFont="1" applyAlignment="1">
      <alignment horizontal="right" vertical="center"/>
    </xf>
    <xf numFmtId="174" fontId="0" fillId="0" borderId="0" xfId="0" applyNumberFormat="1" applyFont="1" applyAlignment="1">
      <alignment horizontal="right" vertical="center"/>
    </xf>
    <xf numFmtId="174" fontId="0" fillId="0" borderId="1" xfId="0" applyNumberFormat="1" applyFont="1" applyBorder="1" applyAlignment="1">
      <alignment horizontal="right" vertical="center"/>
    </xf>
    <xf numFmtId="175" fontId="0" fillId="0" borderId="0" xfId="0" applyNumberFormat="1" applyFont="1" applyAlignment="1">
      <alignment horizontal="left" vertical="center"/>
    </xf>
    <xf numFmtId="167" fontId="0" fillId="0" borderId="0" xfId="0" applyNumberFormat="1" applyFont="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70" fontId="0" fillId="0" borderId="0" xfId="0" applyNumberFormat="1" applyFont="1" applyAlignment="1">
      <alignment horizontal="left" vertical="center"/>
    </xf>
    <xf numFmtId="176" fontId="0" fillId="0" borderId="0" xfId="0" applyNumberFormat="1" applyFont="1" applyAlignment="1">
      <alignment horizontal="left" vertical="center"/>
    </xf>
    <xf numFmtId="177" fontId="0" fillId="0" borderId="0" xfId="0" applyNumberFormat="1" applyFont="1" applyAlignment="1">
      <alignment horizontal="right" vertical="center"/>
    </xf>
    <xf numFmtId="167" fontId="0" fillId="0" borderId="0" xfId="0" applyNumberFormat="1" applyFont="1" applyAlignment="1">
      <alignment horizontal="right" vertical="center"/>
    </xf>
    <xf numFmtId="173" fontId="0" fillId="0" borderId="0" xfId="0" applyNumberFormat="1" applyFont="1" applyAlignment="1">
      <alignment horizontal="right" vertical="center"/>
    </xf>
    <xf numFmtId="164" fontId="0" fillId="0" borderId="0" xfId="0" applyNumberFormat="1" applyFont="1" applyAlignment="1">
      <alignment horizontal="right" vertical="center"/>
    </xf>
    <xf numFmtId="174" fontId="0" fillId="0" borderId="0" xfId="0" applyNumberFormat="1" applyFont="1" applyAlignment="1">
      <alignment horizontal="right" vertical="center"/>
    </xf>
    <xf numFmtId="174" fontId="0" fillId="0" borderId="1" xfId="0" applyNumberFormat="1" applyFont="1" applyBorder="1" applyAlignment="1">
      <alignment horizontal="right" vertical="center"/>
    </xf>
    <xf numFmtId="170" fontId="0" fillId="0" borderId="0" xfId="0" applyNumberFormat="1" applyFont="1" applyAlignment="1">
      <alignment horizontal="left" vertical="center"/>
    </xf>
    <xf numFmtId="175" fontId="0" fillId="0" borderId="0" xfId="0" applyNumberFormat="1" applyFont="1" applyAlignment="1">
      <alignment horizontal="left" vertical="center"/>
    </xf>
    <xf numFmtId="175" fontId="0" fillId="0" borderId="0" xfId="0" applyNumberFormat="1" applyFont="1" applyAlignment="1">
      <alignment horizontal="left" vertical="center"/>
    </xf>
    <xf numFmtId="164" fontId="0" fillId="0" borderId="0" xfId="0" applyNumberFormat="1" applyFont="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70" fontId="0" fillId="0" borderId="0" xfId="0" applyNumberFormat="1" applyFont="1" applyAlignment="1">
      <alignment horizontal="left" vertical="center"/>
    </xf>
    <xf numFmtId="175" fontId="0" fillId="0" borderId="0" xfId="0" applyNumberFormat="1" applyFont="1" applyAlignment="1">
      <alignment horizontal="lef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70" fontId="0" fillId="0" borderId="0" xfId="0" applyNumberFormat="1" applyFont="1" applyAlignment="1">
      <alignment horizontal="left" vertical="center"/>
    </xf>
    <xf numFmtId="177" fontId="0" fillId="0" borderId="0" xfId="0" applyNumberFormat="1" applyFont="1" applyAlignment="1">
      <alignment horizontal="right" vertical="center"/>
    </xf>
    <xf numFmtId="178" fontId="0" fillId="0" borderId="0" xfId="0" applyNumberFormat="1" applyFont="1" applyAlignment="1">
      <alignment horizontal="right" vertical="center"/>
    </xf>
    <xf numFmtId="178" fontId="0" fillId="0" borderId="1" xfId="0" applyNumberFormat="1" applyFont="1" applyBorder="1" applyAlignment="1">
      <alignment horizontal="right" vertical="center"/>
    </xf>
    <xf numFmtId="173" fontId="0" fillId="0" borderId="0" xfId="0" applyNumberFormat="1" applyFont="1" applyAlignment="1">
      <alignment horizontal="right" vertical="center"/>
    </xf>
    <xf numFmtId="175" fontId="0" fillId="0" borderId="0" xfId="0" applyNumberFormat="1" applyFont="1" applyAlignment="1">
      <alignment horizontal="left" vertical="center"/>
    </xf>
    <xf numFmtId="174" fontId="0" fillId="0" borderId="0" xfId="0" applyNumberFormat="1" applyFont="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79" fontId="0" fillId="0" borderId="0" xfId="0" applyNumberFormat="1" applyFont="1" applyAlignment="1">
      <alignment horizontal="right" vertical="center"/>
    </xf>
    <xf numFmtId="179" fontId="0" fillId="0" borderId="1" xfId="0" applyNumberFormat="1" applyFont="1" applyBorder="1" applyAlignment="1">
      <alignment horizontal="right" vertical="center"/>
    </xf>
    <xf numFmtId="170" fontId="0" fillId="0" borderId="0" xfId="0" applyNumberFormat="1" applyFont="1" applyAlignment="1">
      <alignment horizontal="left" vertical="center"/>
    </xf>
    <xf numFmtId="173" fontId="0" fillId="0" borderId="0" xfId="0" applyNumberFormat="1" applyFont="1" applyAlignment="1">
      <alignment horizontal="right" vertical="center"/>
    </xf>
    <xf numFmtId="175" fontId="0" fillId="0" borderId="0" xfId="0" applyNumberFormat="1" applyFont="1" applyAlignment="1">
      <alignment horizontal="left" vertical="center"/>
    </xf>
    <xf numFmtId="164" fontId="0" fillId="0" borderId="0" xfId="0" applyNumberFormat="1" applyFont="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70" fontId="0" fillId="0" borderId="0" xfId="0" applyNumberFormat="1" applyFont="1" applyAlignment="1">
      <alignment horizontal="left" vertical="center"/>
    </xf>
    <xf numFmtId="178" fontId="0" fillId="0" borderId="0" xfId="0" applyNumberFormat="1" applyFont="1" applyAlignment="1">
      <alignment horizontal="right" vertical="center"/>
    </xf>
    <xf numFmtId="178" fontId="0" fillId="0" borderId="1" xfId="0" applyNumberFormat="1" applyFont="1" applyBorder="1" applyAlignment="1">
      <alignment horizontal="right" vertical="center"/>
    </xf>
    <xf numFmtId="177" fontId="0" fillId="0" borderId="0" xfId="0" applyNumberFormat="1" applyFont="1" applyAlignment="1">
      <alignment horizontal="right" vertical="center"/>
    </xf>
    <xf numFmtId="173" fontId="0" fillId="0" borderId="0" xfId="0" applyNumberFormat="1" applyFont="1" applyAlignment="1">
      <alignment horizontal="right" vertical="center"/>
    </xf>
    <xf numFmtId="174" fontId="0" fillId="0" borderId="0" xfId="0" applyNumberFormat="1" applyFont="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79" fontId="0" fillId="0" borderId="0" xfId="0" applyNumberFormat="1" applyFont="1" applyAlignment="1">
      <alignment horizontal="right" vertical="center"/>
    </xf>
    <xf numFmtId="179" fontId="0" fillId="0" borderId="1" xfId="0" applyNumberFormat="1" applyFont="1" applyBorder="1" applyAlignment="1">
      <alignment horizontal="right" vertical="center"/>
    </xf>
    <xf numFmtId="175" fontId="0" fillId="0" borderId="0" xfId="0" applyNumberFormat="1" applyFont="1" applyAlignment="1">
      <alignment horizontal="left" vertical="center"/>
    </xf>
    <xf numFmtId="170" fontId="0" fillId="0" borderId="0" xfId="0" applyNumberFormat="1" applyFont="1" applyAlignment="1">
      <alignment horizontal="left" vertical="center"/>
    </xf>
    <xf numFmtId="178" fontId="0" fillId="0" borderId="0" xfId="0" applyNumberFormat="1" applyFont="1" applyAlignment="1">
      <alignment horizontal="right" vertical="center"/>
    </xf>
    <xf numFmtId="175" fontId="0" fillId="0" borderId="0" xfId="0" applyNumberFormat="1" applyFont="1" applyAlignment="1">
      <alignment horizontal="left" vertical="center"/>
    </xf>
    <xf numFmtId="174" fontId="0" fillId="0" borderId="0" xfId="0" applyNumberFormat="1" applyFont="1" applyAlignment="1">
      <alignment horizontal="right" vertical="center"/>
    </xf>
    <xf numFmtId="179" fontId="0" fillId="0" borderId="0" xfId="0" applyNumberFormat="1" applyFont="1" applyAlignment="1">
      <alignment horizontal="right" vertical="center"/>
    </xf>
    <xf numFmtId="164" fontId="0" fillId="0" borderId="0" xfId="0" applyNumberFormat="1" applyFont="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70" fontId="0" fillId="0" borderId="0" xfId="0" applyNumberFormat="1" applyFont="1" applyAlignment="1">
      <alignment horizontal="left" vertical="center"/>
    </xf>
    <xf numFmtId="0" fontId="9" fillId="0" borderId="1" xfId="0" applyFont="1" applyBorder="1" applyAlignment="1">
      <alignment horizontal="right" vertical="center"/>
    </xf>
    <xf numFmtId="168"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71" fontId="0" fillId="0" borderId="1" xfId="0" applyNumberFormat="1" applyFont="1" applyBorder="1" applyAlignment="1">
      <alignment horizontal="right" vertical="center"/>
    </xf>
    <xf numFmtId="174" fontId="0" fillId="0" borderId="0" xfId="0" applyNumberFormat="1" applyFont="1" applyAlignment="1">
      <alignment horizontal="right" vertical="center"/>
    </xf>
    <xf numFmtId="180" fontId="0" fillId="0" borderId="0" xfId="0" applyNumberFormat="1" applyFont="1" applyAlignment="1">
      <alignment horizontal="right" vertical="center"/>
    </xf>
    <xf numFmtId="164" fontId="0" fillId="0" borderId="0" xfId="0" applyNumberFormat="1" applyFont="1" applyAlignment="1">
      <alignment horizontal="right" vertical="center"/>
    </xf>
    <xf numFmtId="178" fontId="0" fillId="0" borderId="0" xfId="0" applyNumberFormat="1" applyFont="1" applyAlignment="1">
      <alignment horizontal="right" vertical="center"/>
    </xf>
    <xf numFmtId="167" fontId="0" fillId="0" borderId="0" xfId="0" applyNumberFormat="1" applyFont="1" applyAlignment="1">
      <alignment horizontal="right" vertical="center"/>
    </xf>
    <xf numFmtId="169" fontId="0" fillId="0" borderId="0" xfId="0" applyNumberFormat="1" applyFont="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0" fontId="9" fillId="0" borderId="0" xfId="0" applyFont="1" applyAlignment="1">
      <alignment horizontal="left" vertical="center"/>
    </xf>
    <xf numFmtId="174" fontId="0" fillId="0" borderId="0" xfId="0" applyNumberFormat="1" applyFont="1" applyAlignment="1">
      <alignment horizontal="right" vertical="center"/>
    </xf>
    <xf numFmtId="174"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78" fontId="0" fillId="0" borderId="0" xfId="0" applyNumberFormat="1" applyFont="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80" fontId="0" fillId="0" borderId="0" xfId="0" applyNumberFormat="1" applyFont="1" applyAlignment="1">
      <alignment horizontal="right" vertical="center"/>
    </xf>
    <xf numFmtId="169" fontId="0" fillId="0" borderId="0" xfId="0" applyNumberFormat="1" applyFont="1" applyAlignment="1">
      <alignment horizontal="right" vertical="center"/>
    </xf>
    <xf numFmtId="168" fontId="0" fillId="0" borderId="0" xfId="0" applyNumberFormat="1" applyFont="1" applyAlignment="1">
      <alignment horizontal="right" vertical="center"/>
    </xf>
    <xf numFmtId="166" fontId="0" fillId="0" borderId="0" xfId="0" applyNumberFormat="1" applyFont="1" applyAlignment="1">
      <alignment horizontal="right" vertical="center"/>
    </xf>
    <xf numFmtId="165" fontId="0" fillId="0" borderId="0" xfId="0" applyNumberFormat="1" applyFont="1" applyAlignment="1">
      <alignment horizontal="right" vertical="center"/>
    </xf>
    <xf numFmtId="171" fontId="0" fillId="0" borderId="0" xfId="0" applyNumberFormat="1" applyFont="1" applyAlignment="1">
      <alignment horizontal="right" vertical="center"/>
    </xf>
    <xf numFmtId="171" fontId="0" fillId="0" borderId="1" xfId="0" applyNumberFormat="1" applyFont="1" applyBorder="1" applyAlignment="1">
      <alignment horizontal="right" vertical="center"/>
    </xf>
    <xf numFmtId="174" fontId="0" fillId="0" borderId="0" xfId="0" applyNumberFormat="1" applyFont="1" applyAlignment="1">
      <alignment horizontal="right" vertical="center"/>
    </xf>
    <xf numFmtId="174" fontId="0" fillId="0" borderId="1" xfId="0" applyNumberFormat="1" applyFont="1" applyBorder="1" applyAlignment="1">
      <alignment horizontal="right" vertical="center"/>
    </xf>
    <xf numFmtId="178" fontId="0" fillId="0" borderId="0" xfId="0" applyNumberFormat="1" applyFont="1" applyAlignment="1">
      <alignment horizontal="right" vertical="center"/>
    </xf>
    <xf numFmtId="164" fontId="0" fillId="0" borderId="0" xfId="0" applyNumberFormat="1" applyFont="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80" fontId="0" fillId="0" borderId="0" xfId="0" applyNumberFormat="1" applyFont="1" applyAlignment="1">
      <alignment horizontal="right" vertical="center"/>
    </xf>
    <xf numFmtId="168" fontId="0" fillId="0" borderId="0" xfId="0" applyNumberFormat="1" applyFont="1" applyAlignment="1">
      <alignment horizontal="right" vertical="center"/>
    </xf>
    <xf numFmtId="169" fontId="0" fillId="0" borderId="0" xfId="0" applyNumberFormat="1" applyFont="1" applyAlignment="1">
      <alignment horizontal="right" vertical="center"/>
    </xf>
    <xf numFmtId="165" fontId="0" fillId="0" borderId="0" xfId="0" applyNumberFormat="1" applyFont="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79" fontId="0" fillId="0" borderId="0" xfId="0" applyNumberFormat="1" applyFont="1" applyAlignment="1">
      <alignment horizontal="right" vertical="center"/>
    </xf>
    <xf numFmtId="179" fontId="0" fillId="0" borderId="1" xfId="0" applyNumberFormat="1" applyFont="1" applyBorder="1" applyAlignment="1">
      <alignment horizontal="right" vertical="center"/>
    </xf>
    <xf numFmtId="178" fontId="0" fillId="0" borderId="0" xfId="0" applyNumberFormat="1" applyFont="1" applyAlignment="1">
      <alignment horizontal="right" vertical="center"/>
    </xf>
    <xf numFmtId="178" fontId="0" fillId="0" borderId="1" xfId="0" applyNumberFormat="1" applyFont="1" applyBorder="1" applyAlignment="1">
      <alignment horizontal="right" vertical="center"/>
    </xf>
    <xf numFmtId="178" fontId="0" fillId="0" borderId="0" xfId="0" applyNumberFormat="1" applyFont="1" applyAlignment="1">
      <alignment horizontal="right" vertical="center"/>
    </xf>
    <xf numFmtId="178" fontId="0" fillId="0" borderId="1" xfId="0" applyNumberFormat="1" applyFont="1" applyBorder="1" applyAlignment="1">
      <alignment horizontal="right" vertical="center"/>
    </xf>
    <xf numFmtId="178" fontId="0" fillId="0" borderId="0" xfId="0" applyNumberFormat="1" applyFont="1" applyAlignment="1">
      <alignment horizontal="right" vertical="center"/>
    </xf>
    <xf numFmtId="178" fontId="0" fillId="0" borderId="1" xfId="0" applyNumberFormat="1" applyFont="1" applyBorder="1" applyAlignment="1">
      <alignment horizontal="right" vertical="center"/>
    </xf>
    <xf numFmtId="178" fontId="0" fillId="0" borderId="0" xfId="0" applyNumberFormat="1" applyFont="1" applyAlignment="1">
      <alignment horizontal="right" vertical="center"/>
    </xf>
    <xf numFmtId="178" fontId="0" fillId="0" borderId="1" xfId="0" applyNumberFormat="1" applyFont="1" applyBorder="1" applyAlignment="1">
      <alignment horizontal="right" vertical="center"/>
    </xf>
    <xf numFmtId="178" fontId="0" fillId="0" borderId="0" xfId="0" applyNumberFormat="1" applyFont="1" applyAlignment="1">
      <alignment horizontal="right" vertical="center"/>
    </xf>
    <xf numFmtId="178" fontId="0" fillId="0" borderId="1" xfId="0" applyNumberFormat="1" applyFont="1" applyBorder="1" applyAlignment="1">
      <alignment horizontal="right" vertical="center"/>
    </xf>
    <xf numFmtId="178" fontId="0" fillId="0" borderId="0" xfId="0" applyNumberFormat="1" applyFont="1" applyAlignment="1">
      <alignment horizontal="right" vertical="center"/>
    </xf>
    <xf numFmtId="178" fontId="0" fillId="0" borderId="1" xfId="0" applyNumberFormat="1" applyFont="1" applyBorder="1" applyAlignment="1">
      <alignment horizontal="right" vertical="center"/>
    </xf>
    <xf numFmtId="178" fontId="0" fillId="0" borderId="0" xfId="0" applyNumberFormat="1" applyFont="1" applyAlignment="1">
      <alignment horizontal="right" vertical="center"/>
    </xf>
    <xf numFmtId="178" fontId="0" fillId="0" borderId="1" xfId="0" applyNumberFormat="1" applyFont="1" applyBorder="1" applyAlignment="1">
      <alignment horizontal="right" vertical="center"/>
    </xf>
    <xf numFmtId="178" fontId="0" fillId="0" borderId="0" xfId="0" applyNumberFormat="1" applyFont="1" applyAlignment="1">
      <alignment horizontal="right" vertical="center"/>
    </xf>
    <xf numFmtId="178" fontId="0" fillId="0" borderId="1" xfId="0" applyNumberFormat="1" applyFont="1" applyBorder="1" applyAlignment="1">
      <alignment horizontal="right" vertical="center"/>
    </xf>
    <xf numFmtId="178" fontId="0" fillId="0" borderId="0" xfId="0" applyNumberFormat="1" applyFont="1" applyAlignment="1">
      <alignment horizontal="right" vertical="center"/>
    </xf>
    <xf numFmtId="178" fontId="0" fillId="0" borderId="1" xfId="0" applyNumberFormat="1" applyFont="1" applyBorder="1" applyAlignment="1">
      <alignment horizontal="right" vertical="center"/>
    </xf>
    <xf numFmtId="172" fontId="0" fillId="0" borderId="0" xfId="0" applyNumberFormat="1" applyFont="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70" fontId="0" fillId="0" borderId="0" xfId="0" applyNumberFormat="1" applyFont="1" applyAlignment="1">
      <alignment horizontal="left" vertical="center"/>
    </xf>
    <xf numFmtId="181" fontId="0" fillId="0" borderId="0" xfId="0" applyNumberFormat="1" applyFont="1" applyAlignment="1">
      <alignment horizontal="right" vertical="center"/>
    </xf>
    <xf numFmtId="174" fontId="0" fillId="0" borderId="0" xfId="0" applyNumberFormat="1" applyFont="1" applyAlignment="1">
      <alignment horizontal="right" vertical="center"/>
    </xf>
    <xf numFmtId="173" fontId="0" fillId="0" borderId="0" xfId="0" applyNumberFormat="1" applyFont="1" applyAlignment="1">
      <alignment horizontal="right" vertical="center"/>
    </xf>
    <xf numFmtId="172" fontId="0" fillId="0" borderId="0" xfId="0" applyNumberFormat="1" applyFont="1" applyAlignment="1">
      <alignment horizontal="right" vertical="center"/>
    </xf>
    <xf numFmtId="175" fontId="0" fillId="0" borderId="0" xfId="0" applyNumberFormat="1" applyFont="1" applyAlignment="1">
      <alignment horizontal="lef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70" fontId="0" fillId="0" borderId="0" xfId="0" applyNumberFormat="1" applyFont="1" applyAlignment="1">
      <alignment horizontal="left" vertical="center"/>
    </xf>
    <xf numFmtId="177" fontId="0" fillId="0" borderId="0" xfId="0" applyNumberFormat="1" applyFont="1" applyAlignment="1">
      <alignment horizontal="right" vertical="center"/>
    </xf>
    <xf numFmtId="174" fontId="0" fillId="0" borderId="0" xfId="0" applyNumberFormat="1" applyFont="1" applyAlignment="1">
      <alignment horizontal="right" vertical="center"/>
    </xf>
    <xf numFmtId="173" fontId="0" fillId="0" borderId="0" xfId="0" applyNumberFormat="1" applyFont="1" applyAlignment="1">
      <alignment horizontal="right" vertical="center"/>
    </xf>
    <xf numFmtId="172" fontId="0" fillId="0" borderId="0" xfId="0" applyNumberFormat="1" applyFont="1" applyAlignment="1">
      <alignment horizontal="right" vertical="center"/>
    </xf>
    <xf numFmtId="175" fontId="0" fillId="0" borderId="0" xfId="0" applyNumberFormat="1" applyFont="1" applyAlignment="1">
      <alignment horizontal="lef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70" fontId="0" fillId="0" borderId="0" xfId="0" applyNumberFormat="1" applyFont="1" applyAlignment="1">
      <alignment horizontal="left" vertical="center"/>
    </xf>
    <xf numFmtId="168" fontId="0" fillId="0" borderId="0" xfId="0" applyNumberFormat="1" applyFont="1" applyAlignment="1">
      <alignment horizontal="right" vertical="center"/>
    </xf>
    <xf numFmtId="166" fontId="0" fillId="0" borderId="0" xfId="0" applyNumberFormat="1" applyFont="1" applyAlignment="1">
      <alignment horizontal="right" vertical="center"/>
    </xf>
    <xf numFmtId="175" fontId="0" fillId="0" borderId="0" xfId="0" applyNumberFormat="1" applyFont="1" applyAlignment="1">
      <alignment horizontal="left" vertical="center"/>
    </xf>
    <xf numFmtId="175" fontId="0" fillId="0" borderId="1" xfId="0" applyNumberFormat="1" applyFont="1" applyBorder="1" applyAlignment="1">
      <alignment horizontal="lef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78" fontId="0" fillId="0" borderId="0" xfId="0" applyNumberFormat="1" applyFont="1" applyAlignment="1">
      <alignment horizontal="right" vertical="center"/>
    </xf>
    <xf numFmtId="178" fontId="0" fillId="0" borderId="1" xfId="0" applyNumberFormat="1" applyFont="1" applyBorder="1" applyAlignment="1">
      <alignment horizontal="right" vertical="center"/>
    </xf>
    <xf numFmtId="170" fontId="0" fillId="0" borderId="0" xfId="0" applyNumberFormat="1" applyFont="1" applyAlignment="1">
      <alignment horizontal="left" vertical="center"/>
    </xf>
    <xf numFmtId="170" fontId="0" fillId="0" borderId="1" xfId="0" applyNumberFormat="1" applyFont="1" applyBorder="1" applyAlignment="1">
      <alignment horizontal="left" vertical="center"/>
    </xf>
    <xf numFmtId="180" fontId="0" fillId="0" borderId="0" xfId="0" applyNumberFormat="1" applyFont="1" applyAlignment="1">
      <alignment horizontal="right" vertical="center"/>
    </xf>
    <xf numFmtId="174" fontId="0" fillId="0" borderId="0" xfId="0" applyNumberFormat="1" applyFont="1" applyAlignment="1">
      <alignment horizontal="right" vertical="center"/>
    </xf>
    <xf numFmtId="174"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64" fontId="0" fillId="0" borderId="0" xfId="0" applyNumberFormat="1" applyFont="1" applyAlignment="1">
      <alignment horizontal="right" vertical="center"/>
    </xf>
    <xf numFmtId="168" fontId="0" fillId="0" borderId="0" xfId="0" applyNumberFormat="1" applyFont="1" applyAlignment="1">
      <alignment horizontal="right" vertical="center"/>
    </xf>
    <xf numFmtId="169" fontId="0" fillId="0" borderId="0" xfId="0" applyNumberFormat="1" applyFont="1" applyAlignment="1">
      <alignment horizontal="right" vertical="center"/>
    </xf>
    <xf numFmtId="178" fontId="0" fillId="0" borderId="0" xfId="0" applyNumberFormat="1" applyFont="1" applyAlignment="1">
      <alignment horizontal="right" vertical="center"/>
    </xf>
    <xf numFmtId="178" fontId="0" fillId="0" borderId="1" xfId="0" applyNumberFormat="1" applyFont="1" applyBorder="1" applyAlignment="1">
      <alignment horizontal="right" vertical="center"/>
    </xf>
    <xf numFmtId="174" fontId="0" fillId="0" borderId="0" xfId="0" applyNumberFormat="1" applyFont="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74" fontId="0" fillId="0" borderId="0" xfId="0" applyNumberFormat="1" applyFont="1" applyAlignment="1">
      <alignment horizontal="right" vertical="center"/>
    </xf>
    <xf numFmtId="174"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0" fontId="9" fillId="0" borderId="1" xfId="0" applyFont="1" applyBorder="1" applyAlignment="1">
      <alignment horizontal="right" vertical="center" wrapText="1"/>
    </xf>
    <xf numFmtId="175" fontId="0" fillId="0" borderId="0" xfId="0" applyNumberFormat="1" applyFont="1" applyAlignment="1">
      <alignment horizontal="left" vertical="center"/>
    </xf>
    <xf numFmtId="175" fontId="0" fillId="0" borderId="1" xfId="0" applyNumberFormat="1" applyFont="1" applyBorder="1" applyAlignment="1">
      <alignment horizontal="left" vertical="center"/>
    </xf>
    <xf numFmtId="178" fontId="0" fillId="0" borderId="0" xfId="0" applyNumberFormat="1" applyFont="1" applyAlignment="1">
      <alignment horizontal="right" vertical="center"/>
    </xf>
    <xf numFmtId="178" fontId="0" fillId="0" borderId="1" xfId="0" applyNumberFormat="1" applyFont="1" applyBorder="1" applyAlignment="1">
      <alignment horizontal="right" vertical="center"/>
    </xf>
    <xf numFmtId="170" fontId="0" fillId="0" borderId="0" xfId="0" applyNumberFormat="1" applyFont="1" applyAlignment="1">
      <alignment horizontal="left" vertical="center"/>
    </xf>
    <xf numFmtId="170" fontId="0" fillId="0" borderId="1" xfId="0" applyNumberFormat="1" applyFont="1" applyBorder="1" applyAlignment="1">
      <alignment horizontal="left" vertical="center"/>
    </xf>
    <xf numFmtId="174" fontId="0" fillId="0" borderId="0" xfId="0" applyNumberFormat="1" applyFont="1" applyAlignment="1">
      <alignment horizontal="center" vertical="center"/>
    </xf>
    <xf numFmtId="174" fontId="0" fillId="0" borderId="1" xfId="0" applyNumberFormat="1" applyFont="1" applyBorder="1" applyAlignment="1">
      <alignment horizontal="center" vertical="center"/>
    </xf>
    <xf numFmtId="179" fontId="0" fillId="0" borderId="0" xfId="0" applyNumberFormat="1" applyFont="1" applyAlignment="1">
      <alignment horizontal="right" vertical="center"/>
    </xf>
    <xf numFmtId="182" fontId="0" fillId="0" borderId="0" xfId="0" applyNumberFormat="1" applyFont="1" applyAlignment="1">
      <alignment horizontal="left" vertical="center"/>
    </xf>
    <xf numFmtId="178" fontId="0" fillId="0" borderId="0" xfId="0" applyNumberFormat="1" applyFont="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75" fontId="0" fillId="0" borderId="0" xfId="0" applyNumberFormat="1" applyFont="1" applyAlignment="1">
      <alignment horizontal="left" vertical="center"/>
    </xf>
    <xf numFmtId="170" fontId="0" fillId="0" borderId="0" xfId="0" applyNumberFormat="1" applyFont="1" applyAlignment="1">
      <alignment horizontal="left" vertical="center"/>
    </xf>
    <xf numFmtId="171" fontId="0" fillId="0" borderId="0" xfId="0" applyNumberFormat="1" applyFont="1" applyAlignment="1">
      <alignment horizontal="right"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6" fontId="0" fillId="0" borderId="0" xfId="0" applyNumberFormat="1" applyFont="1" applyAlignment="1">
      <alignment horizontal="right" vertical="center"/>
    </xf>
    <xf numFmtId="168" fontId="0" fillId="0" borderId="0" xfId="0" applyNumberFormat="1" applyFont="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74" fontId="0" fillId="0" borderId="0" xfId="0" applyNumberFormat="1" applyFont="1" applyAlignment="1">
      <alignment horizontal="right" vertical="center"/>
    </xf>
    <xf numFmtId="174"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6" fontId="0" fillId="0" borderId="0" xfId="0" applyNumberFormat="1" applyFont="1" applyAlignment="1">
      <alignment horizontal="right" vertical="center"/>
    </xf>
    <xf numFmtId="178" fontId="0" fillId="0" borderId="0" xfId="0" applyNumberFormat="1" applyFont="1" applyAlignment="1">
      <alignment horizontal="right" vertical="center"/>
    </xf>
    <xf numFmtId="178"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8" fontId="0" fillId="0" borderId="0" xfId="0" applyNumberFormat="1" applyFont="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80" fontId="0" fillId="0" borderId="0" xfId="0" applyNumberFormat="1" applyFont="1" applyAlignment="1">
      <alignment horizontal="right" vertical="center"/>
    </xf>
    <xf numFmtId="174" fontId="0" fillId="0" borderId="0" xfId="0" applyNumberFormat="1" applyFont="1" applyAlignment="1">
      <alignment horizontal="right" vertical="center"/>
    </xf>
    <xf numFmtId="174"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6" fontId="0" fillId="0" borderId="0" xfId="0" applyNumberFormat="1" applyFont="1" applyAlignment="1">
      <alignment horizontal="right" vertical="center"/>
    </xf>
    <xf numFmtId="168" fontId="0" fillId="0" borderId="0" xfId="0" applyNumberFormat="1" applyFont="1" applyAlignment="1">
      <alignment horizontal="right" vertical="center"/>
    </xf>
    <xf numFmtId="178" fontId="0" fillId="0" borderId="0" xfId="0" applyNumberFormat="1" applyFont="1" applyAlignment="1">
      <alignment horizontal="right" vertical="center"/>
    </xf>
    <xf numFmtId="164" fontId="0" fillId="0" borderId="0" xfId="0" applyNumberFormat="1" applyFont="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75" fontId="0" fillId="0" borderId="0" xfId="0" applyNumberFormat="1" applyFont="1" applyAlignment="1">
      <alignment horizontal="left" vertical="center"/>
    </xf>
    <xf numFmtId="175" fontId="0" fillId="0" borderId="1" xfId="0" applyNumberFormat="1" applyFont="1" applyBorder="1" applyAlignment="1">
      <alignment horizontal="left" vertical="center"/>
    </xf>
    <xf numFmtId="174" fontId="0" fillId="0" borderId="0" xfId="0" applyNumberFormat="1" applyFont="1" applyAlignment="1">
      <alignment horizontal="right" vertical="center"/>
    </xf>
    <xf numFmtId="167" fontId="0" fillId="0" borderId="0" xfId="0" applyNumberFormat="1" applyFont="1" applyAlignment="1">
      <alignment horizontal="right" vertical="center"/>
    </xf>
    <xf numFmtId="164" fontId="0" fillId="0" borderId="0" xfId="0" applyNumberFormat="1" applyFont="1" applyAlignment="1">
      <alignment horizontal="right" vertical="center"/>
    </xf>
    <xf numFmtId="178" fontId="0" fillId="0" borderId="0" xfId="0" applyNumberFormat="1" applyFont="1" applyAlignment="1">
      <alignment horizontal="right" vertical="center"/>
    </xf>
    <xf numFmtId="178" fontId="0" fillId="0" borderId="1" xfId="0" applyNumberFormat="1" applyFont="1" applyBorder="1" applyAlignment="1">
      <alignment horizontal="right" vertical="center"/>
    </xf>
    <xf numFmtId="170" fontId="0" fillId="0" borderId="0" xfId="0" applyNumberFormat="1" applyFont="1" applyAlignment="1">
      <alignment horizontal="left" vertical="center"/>
    </xf>
    <xf numFmtId="170" fontId="0" fillId="0" borderId="1" xfId="0" applyNumberFormat="1" applyFont="1" applyBorder="1" applyAlignment="1">
      <alignment horizontal="left" vertical="center"/>
    </xf>
    <xf numFmtId="179" fontId="0" fillId="0" borderId="0" xfId="0" applyNumberFormat="1" applyFont="1" applyAlignment="1">
      <alignment horizontal="right" vertical="center"/>
    </xf>
    <xf numFmtId="174" fontId="0" fillId="0" borderId="0" xfId="0" applyNumberFormat="1" applyFont="1" applyAlignment="1">
      <alignment horizontal="right" vertical="center"/>
    </xf>
    <xf numFmtId="174"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4" fontId="0" fillId="0" borderId="0" xfId="0" applyNumberFormat="1" applyFont="1" applyAlignment="1">
      <alignment horizontal="right" vertical="center"/>
    </xf>
    <xf numFmtId="178" fontId="0" fillId="0" borderId="0" xfId="0" applyNumberFormat="1" applyFont="1" applyAlignment="1">
      <alignment horizontal="right" vertical="center"/>
    </xf>
    <xf numFmtId="178"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69" fontId="0" fillId="0" borderId="0" xfId="0" applyNumberFormat="1" applyFont="1" applyAlignment="1">
      <alignment horizontal="right"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83" fontId="0" fillId="0" borderId="0" xfId="0" applyNumberFormat="1" applyFont="1" applyAlignment="1">
      <alignment horizontal="right" vertical="center"/>
    </xf>
    <xf numFmtId="168" fontId="0" fillId="0" borderId="0" xfId="0" applyNumberFormat="1" applyFont="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71" fontId="0" fillId="0" borderId="0" xfId="0" applyNumberFormat="1" applyFont="1" applyAlignment="1">
      <alignment horizontal="right" vertical="center"/>
    </xf>
    <xf numFmtId="164" fontId="0" fillId="0" borderId="0" xfId="0" applyNumberFormat="1" applyFont="1" applyAlignment="1">
      <alignment horizontal="right" vertical="center"/>
    </xf>
    <xf numFmtId="168" fontId="0" fillId="0" borderId="0" xfId="0" applyNumberFormat="1" applyFont="1" applyAlignment="1">
      <alignment horizontal="right" vertical="center"/>
    </xf>
    <xf numFmtId="165" fontId="0" fillId="0" borderId="0" xfId="0" applyNumberFormat="1" applyFont="1" applyAlignment="1">
      <alignment horizontal="right" vertical="center"/>
    </xf>
    <xf numFmtId="183" fontId="0" fillId="0" borderId="0" xfId="0" applyNumberFormat="1" applyFont="1" applyAlignment="1">
      <alignment horizontal="right" vertical="center"/>
    </xf>
    <xf numFmtId="166" fontId="0" fillId="0" borderId="0" xfId="0" applyNumberFormat="1" applyFont="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6" fontId="0" fillId="0" borderId="0" xfId="0" applyNumberFormat="1" applyFont="1" applyAlignment="1">
      <alignment horizontal="right" vertical="center"/>
    </xf>
    <xf numFmtId="165" fontId="0" fillId="0" borderId="0" xfId="0" applyNumberFormat="1" applyFont="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83" fontId="0" fillId="0" borderId="0" xfId="0" applyNumberFormat="1" applyFont="1" applyAlignment="1">
      <alignment horizontal="right" vertical="center"/>
    </xf>
    <xf numFmtId="168" fontId="0" fillId="0" borderId="0" xfId="0" applyNumberFormat="1" applyFont="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80" fontId="0" fillId="0" borderId="0" xfId="0" applyNumberFormat="1" applyFont="1" applyAlignment="1">
      <alignment horizontal="right" vertical="center"/>
    </xf>
    <xf numFmtId="174" fontId="0" fillId="0" borderId="0" xfId="0" applyNumberFormat="1" applyFont="1" applyAlignment="1">
      <alignment horizontal="right" vertical="center"/>
    </xf>
    <xf numFmtId="174"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4" fontId="0" fillId="0" borderId="0" xfId="0" applyNumberFormat="1" applyFont="1" applyAlignment="1">
      <alignment horizontal="right" vertical="center"/>
    </xf>
    <xf numFmtId="183" fontId="0" fillId="0" borderId="0" xfId="0" applyNumberFormat="1" applyFont="1" applyAlignment="1">
      <alignment horizontal="right" vertical="center"/>
    </xf>
    <xf numFmtId="169" fontId="0" fillId="0" borderId="0" xfId="0" applyNumberFormat="1" applyFont="1" applyAlignment="1">
      <alignment horizontal="right" vertical="center"/>
    </xf>
    <xf numFmtId="166" fontId="0" fillId="0" borderId="0" xfId="0" applyNumberFormat="1" applyFont="1" applyAlignment="1">
      <alignment horizontal="right" vertical="center"/>
    </xf>
    <xf numFmtId="184" fontId="0" fillId="0" borderId="0" xfId="0" applyNumberFormat="1" applyFont="1" applyAlignment="1">
      <alignment horizontal="right" vertical="center"/>
    </xf>
    <xf numFmtId="168" fontId="0" fillId="0" borderId="0" xfId="0" applyNumberFormat="1" applyFont="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7" fontId="0" fillId="0" borderId="0" xfId="0" applyNumberFormat="1" applyFont="1" applyAlignment="1">
      <alignment horizontal="right" vertical="center"/>
    </xf>
    <xf numFmtId="178"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7" fontId="0" fillId="0" borderId="0" xfId="0" applyNumberFormat="1" applyFont="1" applyAlignment="1">
      <alignment horizontal="right" vertical="center"/>
    </xf>
    <xf numFmtId="178"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7" fontId="0" fillId="0" borderId="0" xfId="0" applyNumberFormat="1" applyFont="1" applyAlignment="1">
      <alignment horizontal="right" vertical="center"/>
    </xf>
    <xf numFmtId="178"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7" fontId="0" fillId="0" borderId="0" xfId="0" applyNumberFormat="1" applyFont="1" applyAlignment="1">
      <alignment horizontal="right" vertical="center"/>
    </xf>
    <xf numFmtId="178"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7" fontId="0" fillId="0" borderId="0" xfId="0" applyNumberFormat="1" applyFont="1" applyAlignment="1">
      <alignment horizontal="right" vertical="center"/>
    </xf>
    <xf numFmtId="178" fontId="0" fillId="0" borderId="1" xfId="0" applyNumberFormat="1" applyFont="1" applyBorder="1" applyAlignment="1">
      <alignment horizontal="right" vertical="center"/>
    </xf>
    <xf numFmtId="0" fontId="1" fillId="0" borderId="0" xfId="0" applyFont="1" applyAlignment="1">
      <alignment horizontal="left" vertical="top" wrapText="1"/>
    </xf>
    <xf numFmtId="0" fontId="0" fillId="0" borderId="0" xfId="0" applyFont="1" applyAlignment="1">
      <alignment horizontal="left" vertical="top" wrapText="1"/>
    </xf>
    <xf numFmtId="0" fontId="0" fillId="0" borderId="0" xfId="0"/>
    <xf numFmtId="0" fontId="0" fillId="0" borderId="0" xfId="0" applyFont="1" applyAlignment="1">
      <alignment horizontal="justify" vertical="top" wrapText="1"/>
    </xf>
    <xf numFmtId="0" fontId="2" fillId="2" borderId="0" xfId="0" applyFont="1" applyFill="1" applyAlignment="1">
      <alignment horizontal="left" vertical="top" wrapText="1"/>
    </xf>
    <xf numFmtId="0" fontId="0" fillId="2" borderId="0" xfId="0" applyFont="1" applyFill="1" applyAlignment="1">
      <alignment horizontal="justify" vertical="top" wrapText="1"/>
    </xf>
    <xf numFmtId="0" fontId="3" fillId="0" borderId="0" xfId="0" applyFont="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0" fillId="0" borderId="0" xfId="0" applyFont="1" applyAlignment="1">
      <alignment horizontal="left" vertical="center" wrapText="1"/>
    </xf>
    <xf numFmtId="0" fontId="10" fillId="0" borderId="1" xfId="0" applyFont="1" applyBorder="1" applyAlignment="1">
      <alignment horizontal="justify" vertical="top" wrapText="1"/>
    </xf>
    <xf numFmtId="0" fontId="8" fillId="0" borderId="1" xfId="0" applyFont="1" applyBorder="1" applyAlignment="1">
      <alignment horizontal="justify" vertical="top" wrapText="1"/>
    </xf>
    <xf numFmtId="0" fontId="9" fillId="0" borderId="1" xfId="0" applyFont="1" applyBorder="1" applyAlignment="1">
      <alignment horizontal="center" vertical="center" wrapText="1"/>
    </xf>
    <xf numFmtId="0" fontId="0"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55"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
  <sheetViews>
    <sheetView showGridLines="0" tabSelected="1" workbookViewId="0"/>
  </sheetViews>
  <sheetFormatPr defaultColWidth="11.42578125" defaultRowHeight="12.75" x14ac:dyDescent="0.2"/>
  <cols>
    <col min="1" max="2" width="13.7109375" customWidth="1"/>
    <col min="3" max="3" width="60.7109375" customWidth="1"/>
  </cols>
  <sheetData>
    <row r="1" spans="1:3" ht="66" customHeight="1" x14ac:dyDescent="0.2">
      <c r="A1" s="1" t="s">
        <v>0</v>
      </c>
      <c r="B1" s="342" t="s">
        <v>1</v>
      </c>
      <c r="C1" s="342"/>
    </row>
    <row r="2" spans="1:3" ht="18" customHeight="1" x14ac:dyDescent="0.2">
      <c r="A2" s="343" t="s">
        <v>2</v>
      </c>
      <c r="B2" s="344"/>
      <c r="C2" s="343"/>
    </row>
    <row r="3" spans="1:3" ht="57" customHeight="1" x14ac:dyDescent="0.2">
      <c r="A3" s="345" t="s">
        <v>3</v>
      </c>
      <c r="B3" s="344"/>
      <c r="C3" s="345"/>
    </row>
    <row r="4" spans="1:3" ht="30.95" customHeight="1" x14ac:dyDescent="0.2">
      <c r="A4" s="345" t="s">
        <v>4</v>
      </c>
      <c r="B4" s="344"/>
      <c r="C4" s="345"/>
    </row>
    <row r="5" spans="1:3" ht="30.95" customHeight="1" x14ac:dyDescent="0.2">
      <c r="A5" s="345" t="s">
        <v>5</v>
      </c>
      <c r="B5" s="344"/>
      <c r="C5" s="345"/>
    </row>
    <row r="6" spans="1:3" ht="30.95" customHeight="1" x14ac:dyDescent="0.2">
      <c r="A6" s="345" t="s">
        <v>6</v>
      </c>
      <c r="B6" s="344"/>
      <c r="C6" s="345"/>
    </row>
    <row r="7" spans="1:3" ht="18" customHeight="1" x14ac:dyDescent="0.2">
      <c r="A7" s="343" t="s">
        <v>2</v>
      </c>
      <c r="B7" s="344"/>
      <c r="C7" s="343"/>
    </row>
    <row r="8" spans="1:3" ht="18" customHeight="1" x14ac:dyDescent="0.2">
      <c r="A8" s="346" t="s">
        <v>7</v>
      </c>
      <c r="B8" s="344"/>
      <c r="C8" s="346"/>
    </row>
    <row r="9" spans="1:3" ht="57" customHeight="1" x14ac:dyDescent="0.2">
      <c r="A9" s="347" t="s">
        <v>8</v>
      </c>
      <c r="B9" s="344"/>
      <c r="C9" s="347"/>
    </row>
    <row r="10" spans="1:3" ht="57" customHeight="1" x14ac:dyDescent="0.2">
      <c r="A10" s="347" t="s">
        <v>9</v>
      </c>
      <c r="B10" s="344"/>
      <c r="C10" s="347"/>
    </row>
    <row r="11" spans="1:3" ht="39" customHeight="1" x14ac:dyDescent="0.2">
      <c r="A11" s="348" t="s">
        <v>2</v>
      </c>
      <c r="B11" s="344"/>
      <c r="C11" s="348"/>
    </row>
    <row r="12" spans="1:3" ht="18" customHeight="1" x14ac:dyDescent="0.2">
      <c r="A12" s="3" t="s">
        <v>2</v>
      </c>
      <c r="B12" s="4" t="s">
        <v>2</v>
      </c>
      <c r="C12" s="3" t="s">
        <v>2</v>
      </c>
    </row>
    <row r="13" spans="1:3" ht="30.75" customHeight="1" x14ac:dyDescent="0.2">
      <c r="A13" s="5" t="str">
        <f>HYPERLINK("#'Table EA.1'!A1","Table EA.1")</f>
        <v>Table EA.1</v>
      </c>
      <c r="B13" s="6" t="s">
        <v>2</v>
      </c>
      <c r="C13" s="2" t="s">
        <v>10</v>
      </c>
    </row>
    <row r="14" spans="1:3" ht="30.75" customHeight="1" x14ac:dyDescent="0.2">
      <c r="A14" s="5" t="str">
        <f>HYPERLINK("#'Table EA.2'!A1","Table EA.2")</f>
        <v>Table EA.2</v>
      </c>
      <c r="B14" s="6" t="s">
        <v>2</v>
      </c>
      <c r="C14" s="2" t="s">
        <v>11</v>
      </c>
    </row>
    <row r="15" spans="1:3" ht="17.850000000000001" customHeight="1" x14ac:dyDescent="0.2">
      <c r="A15" s="5" t="str">
        <f>HYPERLINK("#'Table EA.3'!A1","Table EA.3")</f>
        <v>Table EA.3</v>
      </c>
      <c r="B15" s="6" t="s">
        <v>2</v>
      </c>
      <c r="C15" s="2" t="s">
        <v>12</v>
      </c>
    </row>
    <row r="16" spans="1:3" ht="17.850000000000001" customHeight="1" x14ac:dyDescent="0.2">
      <c r="A16" s="5" t="str">
        <f>HYPERLINK("#'Table EA.4'!A1","Table EA.4")</f>
        <v>Table EA.4</v>
      </c>
      <c r="B16" s="6" t="s">
        <v>2</v>
      </c>
      <c r="C16" s="2" t="s">
        <v>13</v>
      </c>
    </row>
    <row r="17" spans="1:3" ht="17.850000000000001" customHeight="1" x14ac:dyDescent="0.2">
      <c r="A17" s="5" t="str">
        <f>HYPERLINK("#'Table EA.5'!A1","Table EA.5")</f>
        <v>Table EA.5</v>
      </c>
      <c r="B17" s="6" t="s">
        <v>2</v>
      </c>
      <c r="C17" s="2" t="s">
        <v>14</v>
      </c>
    </row>
    <row r="18" spans="1:3" ht="17.850000000000001" customHeight="1" x14ac:dyDescent="0.2">
      <c r="A18" s="5" t="str">
        <f>HYPERLINK("#'Table EA.6'!A1","Table EA.6")</f>
        <v>Table EA.6</v>
      </c>
      <c r="B18" s="6" t="s">
        <v>2</v>
      </c>
      <c r="C18" s="2" t="s">
        <v>15</v>
      </c>
    </row>
    <row r="19" spans="1:3" ht="30.75" customHeight="1" x14ac:dyDescent="0.2">
      <c r="A19" s="5" t="str">
        <f>HYPERLINK("#'Table EA.7'!A1","Table EA.7")</f>
        <v>Table EA.7</v>
      </c>
      <c r="B19" s="6" t="s">
        <v>2</v>
      </c>
      <c r="C19" s="2" t="s">
        <v>16</v>
      </c>
    </row>
    <row r="20" spans="1:3" ht="17.850000000000001" customHeight="1" x14ac:dyDescent="0.2">
      <c r="A20" s="5" t="str">
        <f>HYPERLINK("#'Table EA.8'!A1","Table EA.8")</f>
        <v>Table EA.8</v>
      </c>
      <c r="B20" s="6" t="s">
        <v>2</v>
      </c>
      <c r="C20" s="2" t="s">
        <v>17</v>
      </c>
    </row>
    <row r="21" spans="1:3" ht="30.75" customHeight="1" x14ac:dyDescent="0.2">
      <c r="A21" s="5" t="str">
        <f>HYPERLINK("#'Table EA.9'!A1","Table EA.9")</f>
        <v>Table EA.9</v>
      </c>
      <c r="B21" s="6" t="s">
        <v>2</v>
      </c>
      <c r="C21" s="2" t="s">
        <v>18</v>
      </c>
    </row>
    <row r="22" spans="1:3" ht="30.75" customHeight="1" x14ac:dyDescent="0.2">
      <c r="A22" s="5" t="str">
        <f>HYPERLINK("#'Table EA.10'!A1","Table EA.10")</f>
        <v>Table EA.10</v>
      </c>
      <c r="B22" s="6" t="s">
        <v>2</v>
      </c>
      <c r="C22" s="2" t="s">
        <v>19</v>
      </c>
    </row>
    <row r="23" spans="1:3" ht="17.850000000000001" customHeight="1" x14ac:dyDescent="0.2">
      <c r="A23" s="5" t="str">
        <f>HYPERLINK("#'Table EA.11'!A1","Table EA.11")</f>
        <v>Table EA.11</v>
      </c>
      <c r="B23" s="6" t="s">
        <v>2</v>
      </c>
      <c r="C23" s="2" t="s">
        <v>20</v>
      </c>
    </row>
    <row r="24" spans="1:3" ht="17.850000000000001" customHeight="1" x14ac:dyDescent="0.2">
      <c r="A24" s="5" t="str">
        <f>HYPERLINK("#'Table EA.12'!A1","Table EA.12")</f>
        <v>Table EA.12</v>
      </c>
      <c r="B24" s="6" t="s">
        <v>2</v>
      </c>
      <c r="C24" s="2" t="s">
        <v>21</v>
      </c>
    </row>
    <row r="25" spans="1:3" ht="17.850000000000001" customHeight="1" x14ac:dyDescent="0.2">
      <c r="A25" s="5" t="str">
        <f>HYPERLINK("#'Table EA.13'!A1","Table EA.13")</f>
        <v>Table EA.13</v>
      </c>
      <c r="B25" s="6" t="s">
        <v>2</v>
      </c>
      <c r="C25" s="2" t="s">
        <v>22</v>
      </c>
    </row>
    <row r="26" spans="1:3" ht="30.75" customHeight="1" x14ac:dyDescent="0.2">
      <c r="A26" s="5" t="str">
        <f>HYPERLINK("#'Table EA.14'!A1","Table EA.14")</f>
        <v>Table EA.14</v>
      </c>
      <c r="B26" s="6" t="s">
        <v>2</v>
      </c>
      <c r="C26" s="2" t="s">
        <v>23</v>
      </c>
    </row>
    <row r="27" spans="1:3" ht="30.75" customHeight="1" x14ac:dyDescent="0.2">
      <c r="A27" s="5" t="str">
        <f>HYPERLINK("#'Table EA.15'!A1","Table EA.15")</f>
        <v>Table EA.15</v>
      </c>
      <c r="B27" s="6" t="s">
        <v>2</v>
      </c>
      <c r="C27" s="2" t="s">
        <v>24</v>
      </c>
    </row>
    <row r="28" spans="1:3" ht="30.75" customHeight="1" x14ac:dyDescent="0.2">
      <c r="A28" s="5" t="str">
        <f>HYPERLINK("#'Table EA.16'!A1","Table EA.16")</f>
        <v>Table EA.16</v>
      </c>
      <c r="B28" s="6" t="s">
        <v>2</v>
      </c>
      <c r="C28" s="2" t="s">
        <v>25</v>
      </c>
    </row>
    <row r="29" spans="1:3" ht="30.75" customHeight="1" x14ac:dyDescent="0.2">
      <c r="A29" s="5" t="str">
        <f>HYPERLINK("#'Table EA.17'!A1","Table EA.17")</f>
        <v>Table EA.17</v>
      </c>
      <c r="B29" s="6" t="s">
        <v>2</v>
      </c>
      <c r="C29" s="2" t="s">
        <v>26</v>
      </c>
    </row>
    <row r="30" spans="1:3" ht="30.75" customHeight="1" x14ac:dyDescent="0.2">
      <c r="A30" s="5" t="str">
        <f>HYPERLINK("#'Table EA.18'!A1","Table EA.18")</f>
        <v>Table EA.18</v>
      </c>
      <c r="B30" s="6" t="s">
        <v>2</v>
      </c>
      <c r="C30" s="2" t="s">
        <v>27</v>
      </c>
    </row>
    <row r="31" spans="1:3" ht="30.75" customHeight="1" x14ac:dyDescent="0.2">
      <c r="A31" s="5" t="str">
        <f>HYPERLINK("#'Table EA.19'!A1","Table EA.19")</f>
        <v>Table EA.19</v>
      </c>
      <c r="B31" s="6" t="s">
        <v>2</v>
      </c>
      <c r="C31" s="2" t="s">
        <v>28</v>
      </c>
    </row>
    <row r="32" spans="1:3" ht="30.75" customHeight="1" x14ac:dyDescent="0.2">
      <c r="A32" s="5" t="str">
        <f>HYPERLINK("#'Table EA.20'!A1","Table EA.20")</f>
        <v>Table EA.20</v>
      </c>
      <c r="B32" s="6" t="s">
        <v>2</v>
      </c>
      <c r="C32" s="2" t="s">
        <v>29</v>
      </c>
    </row>
    <row r="33" spans="1:3" ht="30.75" customHeight="1" x14ac:dyDescent="0.2">
      <c r="A33" s="5" t="str">
        <f>HYPERLINK("#'Table EA.21'!A1","Table EA.21")</f>
        <v>Table EA.21</v>
      </c>
      <c r="B33" s="6" t="s">
        <v>2</v>
      </c>
      <c r="C33" s="2" t="s">
        <v>30</v>
      </c>
    </row>
    <row r="34" spans="1:3" ht="30.75" customHeight="1" x14ac:dyDescent="0.2">
      <c r="A34" s="5" t="str">
        <f>HYPERLINK("#'Table EA.22'!A1","Table EA.22")</f>
        <v>Table EA.22</v>
      </c>
      <c r="B34" s="6" t="s">
        <v>2</v>
      </c>
      <c r="C34" s="2" t="s">
        <v>31</v>
      </c>
    </row>
    <row r="35" spans="1:3" ht="30.75" customHeight="1" x14ac:dyDescent="0.2">
      <c r="A35" s="5" t="str">
        <f>HYPERLINK("#'Table EA.23'!A1","Table EA.23")</f>
        <v>Table EA.23</v>
      </c>
      <c r="B35" s="6" t="s">
        <v>2</v>
      </c>
      <c r="C35" s="2" t="s">
        <v>32</v>
      </c>
    </row>
    <row r="36" spans="1:3" ht="30.75" customHeight="1" x14ac:dyDescent="0.2">
      <c r="A36" s="5" t="str">
        <f>HYPERLINK("#'Table EA.24'!A1","Table EA.24")</f>
        <v>Table EA.24</v>
      </c>
      <c r="B36" s="6" t="s">
        <v>2</v>
      </c>
      <c r="C36" s="2" t="s">
        <v>33</v>
      </c>
    </row>
    <row r="37" spans="1:3" ht="30.75" customHeight="1" x14ac:dyDescent="0.2">
      <c r="A37" s="5" t="str">
        <f>HYPERLINK("#'Table EA.25'!A1","Table EA.25")</f>
        <v>Table EA.25</v>
      </c>
      <c r="B37" s="6" t="s">
        <v>2</v>
      </c>
      <c r="C37" s="2" t="s">
        <v>34</v>
      </c>
    </row>
    <row r="38" spans="1:3" ht="30.75" customHeight="1" x14ac:dyDescent="0.2">
      <c r="A38" s="5" t="str">
        <f>HYPERLINK("#'Table EA.26'!A1","Table EA.26")</f>
        <v>Table EA.26</v>
      </c>
      <c r="B38" s="6" t="s">
        <v>2</v>
      </c>
      <c r="C38" s="2" t="s">
        <v>35</v>
      </c>
    </row>
    <row r="39" spans="1:3" ht="30.75" customHeight="1" x14ac:dyDescent="0.2">
      <c r="A39" s="5" t="str">
        <f>HYPERLINK("#'Table EA.27'!A1","Table EA.27")</f>
        <v>Table EA.27</v>
      </c>
      <c r="B39" s="6" t="s">
        <v>2</v>
      </c>
      <c r="C39" s="2" t="s">
        <v>36</v>
      </c>
    </row>
    <row r="40" spans="1:3" ht="30.75" customHeight="1" x14ac:dyDescent="0.2">
      <c r="A40" s="5" t="str">
        <f>HYPERLINK("#'Table EA.28'!A1","Table EA.28")</f>
        <v>Table EA.28</v>
      </c>
      <c r="B40" s="6" t="s">
        <v>2</v>
      </c>
      <c r="C40" s="2" t="s">
        <v>37</v>
      </c>
    </row>
    <row r="41" spans="1:3" ht="17.850000000000001" customHeight="1" x14ac:dyDescent="0.2">
      <c r="A41" s="5" t="str">
        <f>HYPERLINK("#'Table EA.29'!A1","Table EA.29")</f>
        <v>Table EA.29</v>
      </c>
      <c r="B41" s="6" t="s">
        <v>2</v>
      </c>
      <c r="C41" s="2" t="s">
        <v>38</v>
      </c>
    </row>
    <row r="42" spans="1:3" ht="17.850000000000001" customHeight="1" x14ac:dyDescent="0.2">
      <c r="A42" s="5" t="str">
        <f>HYPERLINK("#'Table EA.30'!A1","Table EA.30")</f>
        <v>Table EA.30</v>
      </c>
      <c r="B42" s="6" t="s">
        <v>2</v>
      </c>
      <c r="C42" s="2" t="s">
        <v>39</v>
      </c>
    </row>
    <row r="43" spans="1:3" ht="17.850000000000001" customHeight="1" x14ac:dyDescent="0.2">
      <c r="A43" s="5" t="str">
        <f>HYPERLINK("#'Table EA.31'!A1","Table EA.31")</f>
        <v>Table EA.31</v>
      </c>
      <c r="B43" s="6" t="s">
        <v>2</v>
      </c>
      <c r="C43" s="2" t="s">
        <v>40</v>
      </c>
    </row>
    <row r="44" spans="1:3" ht="30.75" customHeight="1" x14ac:dyDescent="0.2">
      <c r="A44" s="5" t="str">
        <f>HYPERLINK("#'Table EA.32'!A1","Table EA.32")</f>
        <v>Table EA.32</v>
      </c>
      <c r="B44" s="6" t="s">
        <v>2</v>
      </c>
      <c r="C44" s="2" t="s">
        <v>41</v>
      </c>
    </row>
    <row r="45" spans="1:3" ht="17.850000000000001" customHeight="1" x14ac:dyDescent="0.2">
      <c r="A45" s="5" t="str">
        <f>HYPERLINK("#'Table EA.33'!A1","Table EA.33")</f>
        <v>Table EA.33</v>
      </c>
      <c r="B45" s="6" t="s">
        <v>2</v>
      </c>
      <c r="C45" s="2" t="s">
        <v>42</v>
      </c>
    </row>
    <row r="46" spans="1:3" ht="17.850000000000001" customHeight="1" x14ac:dyDescent="0.2">
      <c r="A46" s="5" t="str">
        <f>HYPERLINK("#'Table EA.34'!A1","Table EA.34")</f>
        <v>Table EA.34</v>
      </c>
      <c r="B46" s="6" t="s">
        <v>2</v>
      </c>
      <c r="C46" s="2" t="s">
        <v>43</v>
      </c>
    </row>
    <row r="47" spans="1:3" ht="17.850000000000001" customHeight="1" x14ac:dyDescent="0.2">
      <c r="A47" s="5" t="str">
        <f>HYPERLINK("#'Table EA.35'!A1","Table EA.35")</f>
        <v>Table EA.35</v>
      </c>
      <c r="B47" s="6" t="s">
        <v>2</v>
      </c>
      <c r="C47" s="2" t="s">
        <v>44</v>
      </c>
    </row>
    <row r="48" spans="1:3" ht="30.75" customHeight="1" x14ac:dyDescent="0.2">
      <c r="A48" s="5" t="str">
        <f>HYPERLINK("#'Table EA.36'!A1","Table EA.36")</f>
        <v>Table EA.36</v>
      </c>
      <c r="B48" s="6" t="s">
        <v>2</v>
      </c>
      <c r="C48" s="2" t="s">
        <v>45</v>
      </c>
    </row>
    <row r="49" spans="1:3" ht="30.75" customHeight="1" x14ac:dyDescent="0.2">
      <c r="A49" s="5" t="str">
        <f>HYPERLINK("#'Table EA.37'!A1","Table EA.37")</f>
        <v>Table EA.37</v>
      </c>
      <c r="B49" s="6" t="s">
        <v>2</v>
      </c>
      <c r="C49" s="2" t="s">
        <v>46</v>
      </c>
    </row>
    <row r="50" spans="1:3" ht="30.75" customHeight="1" x14ac:dyDescent="0.2">
      <c r="A50" s="5" t="str">
        <f>HYPERLINK("#'Table EA.38'!A1","Table EA.38")</f>
        <v>Table EA.38</v>
      </c>
      <c r="B50" s="6" t="s">
        <v>2</v>
      </c>
      <c r="C50" s="2" t="s">
        <v>47</v>
      </c>
    </row>
    <row r="51" spans="1:3" ht="17.850000000000001" customHeight="1" x14ac:dyDescent="0.2">
      <c r="A51" s="5" t="str">
        <f>HYPERLINK("#'Table EA.39'!A1","Table EA.39")</f>
        <v>Table EA.39</v>
      </c>
      <c r="B51" s="6" t="s">
        <v>2</v>
      </c>
      <c r="C51" s="2" t="s">
        <v>48</v>
      </c>
    </row>
    <row r="52" spans="1:3" ht="17.850000000000001" customHeight="1" x14ac:dyDescent="0.2">
      <c r="A52" s="5" t="str">
        <f>HYPERLINK("#'Table EA.40'!A1","Table EA.40")</f>
        <v>Table EA.40</v>
      </c>
      <c r="B52" s="6" t="s">
        <v>2</v>
      </c>
      <c r="C52" s="2" t="s">
        <v>49</v>
      </c>
    </row>
    <row r="53" spans="1:3" ht="17.850000000000001" customHeight="1" x14ac:dyDescent="0.2">
      <c r="A53" s="5" t="str">
        <f>HYPERLINK("#'Table EA.41'!A1","Table EA.41")</f>
        <v>Table EA.41</v>
      </c>
      <c r="B53" s="6" t="s">
        <v>2</v>
      </c>
      <c r="C53" s="2" t="s">
        <v>50</v>
      </c>
    </row>
    <row r="54" spans="1:3" ht="17.850000000000001" customHeight="1" x14ac:dyDescent="0.2">
      <c r="A54" s="5" t="str">
        <f>HYPERLINK("#'Table EA.42'!A1","Table EA.42")</f>
        <v>Table EA.42</v>
      </c>
      <c r="B54" s="6" t="s">
        <v>2</v>
      </c>
      <c r="C54" s="2" t="s">
        <v>51</v>
      </c>
    </row>
    <row r="55" spans="1:3" ht="17.850000000000001" customHeight="1" x14ac:dyDescent="0.2">
      <c r="A55" s="5" t="str">
        <f>HYPERLINK("#'Table EA.43'!A1","Table EA.43")</f>
        <v>Table EA.43</v>
      </c>
      <c r="B55" s="6" t="s">
        <v>2</v>
      </c>
      <c r="C55" s="2" t="s">
        <v>52</v>
      </c>
    </row>
    <row r="56" spans="1:3" ht="17.850000000000001" customHeight="1" x14ac:dyDescent="0.2">
      <c r="A56" s="5" t="str">
        <f>HYPERLINK("#'Table EA.44'!A1","Table EA.44")</f>
        <v>Table EA.44</v>
      </c>
      <c r="B56" s="6" t="s">
        <v>2</v>
      </c>
      <c r="C56" s="2" t="s">
        <v>53</v>
      </c>
    </row>
    <row r="57" spans="1:3" ht="17.850000000000001" customHeight="1" x14ac:dyDescent="0.2">
      <c r="A57" s="5" t="str">
        <f>HYPERLINK("#'Table EA.45'!A1","Table EA.45")</f>
        <v>Table EA.45</v>
      </c>
      <c r="B57" s="6" t="s">
        <v>2</v>
      </c>
      <c r="C57" s="2" t="s">
        <v>54</v>
      </c>
    </row>
    <row r="58" spans="1:3" ht="17.850000000000001" customHeight="1" x14ac:dyDescent="0.2">
      <c r="A58" s="5" t="str">
        <f>HYPERLINK("#'Table EA.46'!A1","Table EA.46")</f>
        <v>Table EA.46</v>
      </c>
      <c r="B58" s="6" t="s">
        <v>2</v>
      </c>
      <c r="C58" s="2" t="s">
        <v>55</v>
      </c>
    </row>
    <row r="59" spans="1:3" ht="17.850000000000001" customHeight="1" x14ac:dyDescent="0.2">
      <c r="A59" s="5" t="str">
        <f>HYPERLINK("#'Table EA.47'!A1","Table EA.47")</f>
        <v>Table EA.47</v>
      </c>
      <c r="B59" s="6" t="s">
        <v>2</v>
      </c>
      <c r="C59" s="2" t="s">
        <v>56</v>
      </c>
    </row>
  </sheetData>
  <mergeCells count="11">
    <mergeCell ref="A11:C11"/>
    <mergeCell ref="A6:C6"/>
    <mergeCell ref="A7:C7"/>
    <mergeCell ref="A8:C8"/>
    <mergeCell ref="A9:C9"/>
    <mergeCell ref="A10:C10"/>
    <mergeCell ref="B1:C1"/>
    <mergeCell ref="A2:C2"/>
    <mergeCell ref="A3:C3"/>
    <mergeCell ref="A4:C4"/>
    <mergeCell ref="A5:C5"/>
  </mergeCells>
  <pageMargins left="0.7" right="0.7" top="0.75" bottom="0.75" header="0.3" footer="0.3"/>
  <pageSetup paperSize="9" orientation="portrait" horizontalDpi="300" verticalDpi="300"/>
  <headerFooter scaleWithDoc="0" alignWithMargins="0">
    <oddHeader>&amp;C&amp;"Arial"&amp;8CONTENTS</oddHeader>
    <oddFooter>&amp;L&amp;"Arial"&amp;8REPORT ON
GOVERNMENT
SERVICES 2022&amp;R&amp;"Arial"&amp;8HEALTH SECTOR
OVERVIEW
PAGE &amp;B&amp;P&amp;B</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D77"/>
  <sheetViews>
    <sheetView showGridLines="0" workbookViewId="0"/>
  </sheetViews>
  <sheetFormatPr defaultColWidth="11.42578125" defaultRowHeight="12.75" x14ac:dyDescent="0.2"/>
  <cols>
    <col min="1" max="10" width="1.85546875" customWidth="1"/>
    <col min="11" max="11" width="3.85546875" customWidth="1"/>
    <col min="12" max="12" width="7.42578125" customWidth="1"/>
    <col min="13" max="13" width="7.5703125" customWidth="1"/>
    <col min="14" max="14" width="6" customWidth="1"/>
    <col min="15" max="15" width="7.5703125" customWidth="1"/>
    <col min="16" max="16" width="6" customWidth="1"/>
    <col min="17" max="17" width="7.5703125" customWidth="1"/>
    <col min="18" max="18" width="6" customWidth="1"/>
    <col min="19" max="19" width="7.5703125" customWidth="1"/>
    <col min="20" max="20" width="6" customWidth="1"/>
    <col min="21" max="21" width="7.5703125" customWidth="1"/>
    <col min="22" max="22" width="6" customWidth="1"/>
    <col min="23" max="23" width="7.5703125" customWidth="1"/>
    <col min="24" max="24" width="6" customWidth="1"/>
    <col min="25" max="25" width="7.5703125" customWidth="1"/>
    <col min="26" max="26" width="6" customWidth="1"/>
    <col min="27" max="27" width="7.5703125" customWidth="1"/>
    <col min="28" max="28" width="6" customWidth="1"/>
    <col min="29" max="29" width="7.5703125" customWidth="1"/>
    <col min="30" max="30" width="6" customWidth="1"/>
  </cols>
  <sheetData>
    <row r="1" spans="1:30" ht="17.45" customHeight="1" x14ac:dyDescent="0.2">
      <c r="A1" s="8" t="s">
        <v>273</v>
      </c>
      <c r="B1" s="8"/>
      <c r="C1" s="8"/>
      <c r="D1" s="8"/>
      <c r="E1" s="8"/>
      <c r="F1" s="8"/>
      <c r="G1" s="8"/>
      <c r="H1" s="8"/>
      <c r="I1" s="8"/>
      <c r="J1" s="8"/>
      <c r="K1" s="352" t="s">
        <v>274</v>
      </c>
      <c r="L1" s="353"/>
      <c r="M1" s="353"/>
      <c r="N1" s="353"/>
      <c r="O1" s="353"/>
      <c r="P1" s="353"/>
      <c r="Q1" s="353"/>
      <c r="R1" s="353"/>
      <c r="S1" s="353"/>
      <c r="T1" s="353"/>
      <c r="U1" s="353"/>
      <c r="V1" s="353"/>
      <c r="W1" s="353"/>
      <c r="X1" s="353"/>
      <c r="Y1" s="353"/>
      <c r="Z1" s="353"/>
      <c r="AA1" s="353"/>
      <c r="AB1" s="353"/>
      <c r="AC1" s="353"/>
      <c r="AD1" s="353"/>
    </row>
    <row r="2" spans="1:30" ht="16.5" customHeight="1" x14ac:dyDescent="0.2">
      <c r="A2" s="11"/>
      <c r="B2" s="11"/>
      <c r="C2" s="11"/>
      <c r="D2" s="11"/>
      <c r="E2" s="11"/>
      <c r="F2" s="11"/>
      <c r="G2" s="11"/>
      <c r="H2" s="11"/>
      <c r="I2" s="11"/>
      <c r="J2" s="11"/>
      <c r="K2" s="11"/>
      <c r="L2" s="12" t="s">
        <v>59</v>
      </c>
      <c r="M2" s="349" t="s">
        <v>275</v>
      </c>
      <c r="N2" s="350"/>
      <c r="O2" s="349" t="s">
        <v>276</v>
      </c>
      <c r="P2" s="350"/>
      <c r="Q2" s="349" t="s">
        <v>277</v>
      </c>
      <c r="R2" s="350"/>
      <c r="S2" s="349" t="s">
        <v>278</v>
      </c>
      <c r="T2" s="350"/>
      <c r="U2" s="349" t="s">
        <v>279</v>
      </c>
      <c r="V2" s="350"/>
      <c r="W2" s="349" t="s">
        <v>280</v>
      </c>
      <c r="X2" s="350"/>
      <c r="Y2" s="349" t="s">
        <v>281</v>
      </c>
      <c r="Z2" s="350"/>
      <c r="AA2" s="349" t="s">
        <v>282</v>
      </c>
      <c r="AB2" s="350"/>
      <c r="AC2" s="349" t="s">
        <v>283</v>
      </c>
      <c r="AD2" s="350"/>
    </row>
    <row r="3" spans="1:30" ht="16.5" customHeight="1" x14ac:dyDescent="0.2">
      <c r="A3" s="7" t="s">
        <v>138</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175</v>
      </c>
      <c r="C4" s="7"/>
      <c r="D4" s="7"/>
      <c r="E4" s="7"/>
      <c r="F4" s="7"/>
      <c r="G4" s="7"/>
      <c r="H4" s="7"/>
      <c r="I4" s="7"/>
      <c r="J4" s="7"/>
      <c r="K4" s="7"/>
      <c r="L4" s="9" t="s">
        <v>140</v>
      </c>
      <c r="M4" s="90">
        <v>14</v>
      </c>
      <c r="N4" s="96">
        <v>1.6</v>
      </c>
      <c r="O4" s="90">
        <v>12.9</v>
      </c>
      <c r="P4" s="96">
        <v>1.6</v>
      </c>
      <c r="Q4" s="90">
        <v>17</v>
      </c>
      <c r="R4" s="96">
        <v>2</v>
      </c>
      <c r="S4" s="90">
        <v>16.5</v>
      </c>
      <c r="T4" s="96">
        <v>2.2000000000000002</v>
      </c>
      <c r="U4" s="90">
        <v>15.5</v>
      </c>
      <c r="V4" s="96">
        <v>2.9</v>
      </c>
      <c r="W4" s="89" t="s">
        <v>176</v>
      </c>
      <c r="X4" s="7"/>
      <c r="Y4" s="90">
        <v>16</v>
      </c>
      <c r="Z4" s="96">
        <v>2.4</v>
      </c>
      <c r="AA4" s="89" t="s">
        <v>176</v>
      </c>
      <c r="AB4" s="7"/>
      <c r="AC4" s="90">
        <v>14.6</v>
      </c>
      <c r="AD4" s="96">
        <v>0.7</v>
      </c>
    </row>
    <row r="5" spans="1:30" ht="16.5" customHeight="1" x14ac:dyDescent="0.2">
      <c r="A5" s="7"/>
      <c r="B5" s="7"/>
      <c r="C5" s="7" t="s">
        <v>141</v>
      </c>
      <c r="D5" s="7"/>
      <c r="E5" s="7"/>
      <c r="F5" s="7"/>
      <c r="G5" s="7"/>
      <c r="H5" s="7"/>
      <c r="I5" s="7"/>
      <c r="J5" s="7"/>
      <c r="K5" s="7"/>
      <c r="L5" s="9" t="s">
        <v>140</v>
      </c>
      <c r="M5" s="92">
        <v>5.9</v>
      </c>
      <c r="N5" s="7"/>
      <c r="O5" s="92">
        <v>6.4</v>
      </c>
      <c r="P5" s="7"/>
      <c r="Q5" s="92">
        <v>6.1</v>
      </c>
      <c r="R5" s="7"/>
      <c r="S5" s="92">
        <v>6.7</v>
      </c>
      <c r="T5" s="7"/>
      <c r="U5" s="92">
        <v>9.4</v>
      </c>
      <c r="V5" s="7"/>
      <c r="W5" s="89" t="s">
        <v>176</v>
      </c>
      <c r="X5" s="7"/>
      <c r="Y5" s="92">
        <v>7.8</v>
      </c>
      <c r="Z5" s="7"/>
      <c r="AA5" s="89" t="s">
        <v>176</v>
      </c>
      <c r="AB5" s="7"/>
      <c r="AC5" s="92">
        <v>2.6</v>
      </c>
      <c r="AD5" s="7"/>
    </row>
    <row r="6" spans="1:30" ht="16.5" customHeight="1" x14ac:dyDescent="0.2">
      <c r="A6" s="7"/>
      <c r="B6" s="7" t="s">
        <v>177</v>
      </c>
      <c r="C6" s="7"/>
      <c r="D6" s="7"/>
      <c r="E6" s="7"/>
      <c r="F6" s="7"/>
      <c r="G6" s="7"/>
      <c r="H6" s="7"/>
      <c r="I6" s="7"/>
      <c r="J6" s="7"/>
      <c r="K6" s="7"/>
      <c r="L6" s="9" t="s">
        <v>140</v>
      </c>
      <c r="M6" s="90">
        <v>22</v>
      </c>
      <c r="N6" s="96">
        <v>3.7</v>
      </c>
      <c r="O6" s="90">
        <v>18.899999999999999</v>
      </c>
      <c r="P6" s="96">
        <v>3.5</v>
      </c>
      <c r="Q6" s="90">
        <v>15.5</v>
      </c>
      <c r="R6" s="96">
        <v>2.8</v>
      </c>
      <c r="S6" s="90">
        <v>14.7</v>
      </c>
      <c r="T6" s="96">
        <v>7.7</v>
      </c>
      <c r="U6" s="88">
        <v>12.3</v>
      </c>
      <c r="V6" s="96">
        <v>7.2</v>
      </c>
      <c r="W6" s="90">
        <v>15.5</v>
      </c>
      <c r="X6" s="96">
        <v>2.5</v>
      </c>
      <c r="Y6" s="92" t="s">
        <v>148</v>
      </c>
      <c r="Z6" s="7"/>
      <c r="AA6" s="89" t="s">
        <v>176</v>
      </c>
      <c r="AB6" s="7"/>
      <c r="AC6" s="90">
        <v>18.600000000000001</v>
      </c>
      <c r="AD6" s="96">
        <v>1.6</v>
      </c>
    </row>
    <row r="7" spans="1:30" ht="16.5" customHeight="1" x14ac:dyDescent="0.2">
      <c r="A7" s="7"/>
      <c r="B7" s="7"/>
      <c r="C7" s="7" t="s">
        <v>141</v>
      </c>
      <c r="D7" s="7"/>
      <c r="E7" s="7"/>
      <c r="F7" s="7"/>
      <c r="G7" s="7"/>
      <c r="H7" s="7"/>
      <c r="I7" s="7"/>
      <c r="J7" s="7"/>
      <c r="K7" s="7"/>
      <c r="L7" s="9" t="s">
        <v>140</v>
      </c>
      <c r="M7" s="92">
        <v>8.5</v>
      </c>
      <c r="N7" s="7"/>
      <c r="O7" s="92">
        <v>9.5</v>
      </c>
      <c r="P7" s="7"/>
      <c r="Q7" s="92">
        <v>9.6</v>
      </c>
      <c r="R7" s="7"/>
      <c r="S7" s="90">
        <v>21.2</v>
      </c>
      <c r="T7" s="7"/>
      <c r="U7" s="90">
        <v>27.7</v>
      </c>
      <c r="V7" s="7"/>
      <c r="W7" s="92">
        <v>8.1</v>
      </c>
      <c r="X7" s="7"/>
      <c r="Y7" s="92" t="s">
        <v>148</v>
      </c>
      <c r="Z7" s="7"/>
      <c r="AA7" s="89" t="s">
        <v>176</v>
      </c>
      <c r="AB7" s="7"/>
      <c r="AC7" s="92">
        <v>4.3</v>
      </c>
      <c r="AD7" s="7"/>
    </row>
    <row r="8" spans="1:30" ht="16.5" customHeight="1" x14ac:dyDescent="0.2">
      <c r="A8" s="7"/>
      <c r="B8" s="7" t="s">
        <v>178</v>
      </c>
      <c r="C8" s="7"/>
      <c r="D8" s="7"/>
      <c r="E8" s="7"/>
      <c r="F8" s="7"/>
      <c r="G8" s="7"/>
      <c r="H8" s="7"/>
      <c r="I8" s="7"/>
      <c r="J8" s="7"/>
      <c r="K8" s="7"/>
      <c r="L8" s="9" t="s">
        <v>140</v>
      </c>
      <c r="M8" s="89" t="s">
        <v>150</v>
      </c>
      <c r="N8" s="7"/>
      <c r="O8" s="89" t="s">
        <v>150</v>
      </c>
      <c r="P8" s="7"/>
      <c r="Q8" s="89" t="s">
        <v>150</v>
      </c>
      <c r="R8" s="7"/>
      <c r="S8" s="89" t="s">
        <v>150</v>
      </c>
      <c r="T8" s="7"/>
      <c r="U8" s="89" t="s">
        <v>150</v>
      </c>
      <c r="V8" s="7"/>
      <c r="W8" s="89" t="s">
        <v>150</v>
      </c>
      <c r="X8" s="7"/>
      <c r="Y8" s="89" t="s">
        <v>176</v>
      </c>
      <c r="Z8" s="7"/>
      <c r="AA8" s="89" t="s">
        <v>150</v>
      </c>
      <c r="AB8" s="7"/>
      <c r="AC8" s="90">
        <v>24.4</v>
      </c>
      <c r="AD8" s="96">
        <v>3.1</v>
      </c>
    </row>
    <row r="9" spans="1:30" ht="16.5" customHeight="1" x14ac:dyDescent="0.2">
      <c r="A9" s="7"/>
      <c r="B9" s="7"/>
      <c r="C9" s="7" t="s">
        <v>141</v>
      </c>
      <c r="D9" s="7"/>
      <c r="E9" s="7"/>
      <c r="F9" s="7"/>
      <c r="G9" s="7"/>
      <c r="H9" s="7"/>
      <c r="I9" s="7"/>
      <c r="J9" s="7"/>
      <c r="K9" s="7"/>
      <c r="L9" s="9" t="s">
        <v>140</v>
      </c>
      <c r="M9" s="89" t="s">
        <v>150</v>
      </c>
      <c r="N9" s="7"/>
      <c r="O9" s="89" t="s">
        <v>150</v>
      </c>
      <c r="P9" s="7"/>
      <c r="Q9" s="89" t="s">
        <v>150</v>
      </c>
      <c r="R9" s="7"/>
      <c r="S9" s="89" t="s">
        <v>150</v>
      </c>
      <c r="T9" s="7"/>
      <c r="U9" s="89" t="s">
        <v>150</v>
      </c>
      <c r="V9" s="7"/>
      <c r="W9" s="89" t="s">
        <v>150</v>
      </c>
      <c r="X9" s="7"/>
      <c r="Y9" s="89" t="s">
        <v>176</v>
      </c>
      <c r="Z9" s="7"/>
      <c r="AA9" s="89" t="s">
        <v>150</v>
      </c>
      <c r="AB9" s="7"/>
      <c r="AC9" s="92">
        <v>6.7</v>
      </c>
      <c r="AD9" s="7"/>
    </row>
    <row r="10" spans="1:30" ht="16.5" customHeight="1" x14ac:dyDescent="0.2">
      <c r="A10" s="7"/>
      <c r="B10" s="7" t="s">
        <v>179</v>
      </c>
      <c r="C10" s="7"/>
      <c r="D10" s="7"/>
      <c r="E10" s="7"/>
      <c r="F10" s="7"/>
      <c r="G10" s="7"/>
      <c r="H10" s="7"/>
      <c r="I10" s="7"/>
      <c r="J10" s="7"/>
      <c r="K10" s="7"/>
      <c r="L10" s="9" t="s">
        <v>140</v>
      </c>
      <c r="M10" s="89" t="s">
        <v>150</v>
      </c>
      <c r="N10" s="7"/>
      <c r="O10" s="89" t="s">
        <v>150</v>
      </c>
      <c r="P10" s="7"/>
      <c r="Q10" s="89" t="s">
        <v>150</v>
      </c>
      <c r="R10" s="7"/>
      <c r="S10" s="89" t="s">
        <v>150</v>
      </c>
      <c r="T10" s="7"/>
      <c r="U10" s="89" t="s">
        <v>150</v>
      </c>
      <c r="V10" s="7"/>
      <c r="W10" s="89" t="s">
        <v>150</v>
      </c>
      <c r="X10" s="7"/>
      <c r="Y10" s="89" t="s">
        <v>176</v>
      </c>
      <c r="Z10" s="7"/>
      <c r="AA10" s="89" t="s">
        <v>150</v>
      </c>
      <c r="AB10" s="7"/>
      <c r="AC10" s="90">
        <v>25</v>
      </c>
      <c r="AD10" s="96">
        <v>6.5</v>
      </c>
    </row>
    <row r="11" spans="1:30" ht="16.5" customHeight="1" x14ac:dyDescent="0.2">
      <c r="A11" s="7"/>
      <c r="B11" s="7"/>
      <c r="C11" s="7" t="s">
        <v>141</v>
      </c>
      <c r="D11" s="7"/>
      <c r="E11" s="7"/>
      <c r="F11" s="7"/>
      <c r="G11" s="7"/>
      <c r="H11" s="7"/>
      <c r="I11" s="7"/>
      <c r="J11" s="7"/>
      <c r="K11" s="7"/>
      <c r="L11" s="9" t="s">
        <v>140</v>
      </c>
      <c r="M11" s="89" t="s">
        <v>150</v>
      </c>
      <c r="N11" s="7"/>
      <c r="O11" s="89" t="s">
        <v>150</v>
      </c>
      <c r="P11" s="7"/>
      <c r="Q11" s="89" t="s">
        <v>150</v>
      </c>
      <c r="R11" s="7"/>
      <c r="S11" s="89" t="s">
        <v>150</v>
      </c>
      <c r="T11" s="7"/>
      <c r="U11" s="89" t="s">
        <v>150</v>
      </c>
      <c r="V11" s="7"/>
      <c r="W11" s="89" t="s">
        <v>150</v>
      </c>
      <c r="X11" s="7"/>
      <c r="Y11" s="89" t="s">
        <v>176</v>
      </c>
      <c r="Z11" s="7"/>
      <c r="AA11" s="89" t="s">
        <v>150</v>
      </c>
      <c r="AB11" s="7"/>
      <c r="AC11" s="90">
        <v>14</v>
      </c>
      <c r="AD11" s="7"/>
    </row>
    <row r="12" spans="1:30" ht="16.5" customHeight="1" x14ac:dyDescent="0.2">
      <c r="A12" s="7"/>
      <c r="B12" s="7" t="s">
        <v>284</v>
      </c>
      <c r="C12" s="7"/>
      <c r="D12" s="7"/>
      <c r="E12" s="7"/>
      <c r="F12" s="7"/>
      <c r="G12" s="7"/>
      <c r="H12" s="7"/>
      <c r="I12" s="7"/>
      <c r="J12" s="7"/>
      <c r="K12" s="7"/>
      <c r="L12" s="9" t="s">
        <v>140</v>
      </c>
      <c r="M12" s="89" t="s">
        <v>181</v>
      </c>
      <c r="N12" s="7"/>
      <c r="O12" s="89" t="s">
        <v>176</v>
      </c>
      <c r="P12" s="7"/>
      <c r="Q12" s="89" t="s">
        <v>181</v>
      </c>
      <c r="R12" s="7"/>
      <c r="S12" s="89" t="s">
        <v>181</v>
      </c>
      <c r="T12" s="7"/>
      <c r="U12" s="89" t="s">
        <v>181</v>
      </c>
      <c r="V12" s="7"/>
      <c r="W12" s="89" t="s">
        <v>181</v>
      </c>
      <c r="X12" s="7"/>
      <c r="Y12" s="89" t="s">
        <v>176</v>
      </c>
      <c r="Z12" s="7"/>
      <c r="AA12" s="89" t="s">
        <v>181</v>
      </c>
      <c r="AB12" s="7"/>
      <c r="AC12" s="89" t="s">
        <v>181</v>
      </c>
      <c r="AD12" s="7"/>
    </row>
    <row r="13" spans="1:30" ht="16.5" customHeight="1" x14ac:dyDescent="0.2">
      <c r="A13" s="7"/>
      <c r="B13" s="7"/>
      <c r="C13" s="7" t="s">
        <v>141</v>
      </c>
      <c r="D13" s="7"/>
      <c r="E13" s="7"/>
      <c r="F13" s="7"/>
      <c r="G13" s="7"/>
      <c r="H13" s="7"/>
      <c r="I13" s="7"/>
      <c r="J13" s="7"/>
      <c r="K13" s="7"/>
      <c r="L13" s="9" t="s">
        <v>140</v>
      </c>
      <c r="M13" s="89" t="s">
        <v>181</v>
      </c>
      <c r="N13" s="7"/>
      <c r="O13" s="89" t="s">
        <v>176</v>
      </c>
      <c r="P13" s="7"/>
      <c r="Q13" s="89" t="s">
        <v>181</v>
      </c>
      <c r="R13" s="7"/>
      <c r="S13" s="89" t="s">
        <v>181</v>
      </c>
      <c r="T13" s="7"/>
      <c r="U13" s="89" t="s">
        <v>181</v>
      </c>
      <c r="V13" s="7"/>
      <c r="W13" s="89" t="s">
        <v>181</v>
      </c>
      <c r="X13" s="7"/>
      <c r="Y13" s="89" t="s">
        <v>176</v>
      </c>
      <c r="Z13" s="7"/>
      <c r="AA13" s="89" t="s">
        <v>181</v>
      </c>
      <c r="AB13" s="7"/>
      <c r="AC13" s="89" t="s">
        <v>181</v>
      </c>
      <c r="AD13" s="7"/>
    </row>
    <row r="14" spans="1:30" ht="29.45" customHeight="1" x14ac:dyDescent="0.2">
      <c r="A14" s="7"/>
      <c r="B14" s="351" t="s">
        <v>285</v>
      </c>
      <c r="C14" s="351"/>
      <c r="D14" s="351"/>
      <c r="E14" s="351"/>
      <c r="F14" s="351"/>
      <c r="G14" s="351"/>
      <c r="H14" s="351"/>
      <c r="I14" s="351"/>
      <c r="J14" s="351"/>
      <c r="K14" s="351"/>
      <c r="L14" s="9" t="s">
        <v>140</v>
      </c>
      <c r="M14" s="90">
        <v>21</v>
      </c>
      <c r="N14" s="96">
        <v>6.5</v>
      </c>
      <c r="O14" s="90">
        <v>34.700000000000003</v>
      </c>
      <c r="P14" s="95">
        <v>10.3</v>
      </c>
      <c r="Q14" s="90">
        <v>22.1</v>
      </c>
      <c r="R14" s="96">
        <v>3.8</v>
      </c>
      <c r="S14" s="90">
        <v>30</v>
      </c>
      <c r="T14" s="96">
        <v>6.3</v>
      </c>
      <c r="U14" s="90">
        <v>20.7</v>
      </c>
      <c r="V14" s="96">
        <v>6.5</v>
      </c>
      <c r="W14" s="90">
        <v>19.5</v>
      </c>
      <c r="X14" s="96">
        <v>4.8</v>
      </c>
      <c r="Y14" s="89" t="s">
        <v>176</v>
      </c>
      <c r="Z14" s="7"/>
      <c r="AA14" s="90">
        <v>21.3</v>
      </c>
      <c r="AB14" s="96">
        <v>2.6</v>
      </c>
      <c r="AC14" s="90">
        <v>24.3</v>
      </c>
      <c r="AD14" s="96">
        <v>2.5</v>
      </c>
    </row>
    <row r="15" spans="1:30" ht="16.5" customHeight="1" x14ac:dyDescent="0.2">
      <c r="A15" s="7"/>
      <c r="B15" s="7"/>
      <c r="C15" s="7" t="s">
        <v>141</v>
      </c>
      <c r="D15" s="7"/>
      <c r="E15" s="7"/>
      <c r="F15" s="7"/>
      <c r="G15" s="7"/>
      <c r="H15" s="7"/>
      <c r="I15" s="7"/>
      <c r="J15" s="7"/>
      <c r="K15" s="7"/>
      <c r="L15" s="9" t="s">
        <v>140</v>
      </c>
      <c r="M15" s="90">
        <v>14.7</v>
      </c>
      <c r="N15" s="7"/>
      <c r="O15" s="90">
        <v>16.8</v>
      </c>
      <c r="P15" s="7"/>
      <c r="Q15" s="92">
        <v>9.3000000000000007</v>
      </c>
      <c r="R15" s="7"/>
      <c r="S15" s="90">
        <v>10.9</v>
      </c>
      <c r="T15" s="7"/>
      <c r="U15" s="90">
        <v>15.9</v>
      </c>
      <c r="V15" s="7"/>
      <c r="W15" s="90">
        <v>12.9</v>
      </c>
      <c r="X15" s="7"/>
      <c r="Y15" s="89" t="s">
        <v>176</v>
      </c>
      <c r="Z15" s="7"/>
      <c r="AA15" s="92">
        <v>6.3</v>
      </c>
      <c r="AB15" s="7"/>
      <c r="AC15" s="92">
        <v>5.4</v>
      </c>
      <c r="AD15" s="7"/>
    </row>
    <row r="16" spans="1:30" ht="16.5" customHeight="1" x14ac:dyDescent="0.2">
      <c r="A16" s="7"/>
      <c r="B16" s="7" t="s">
        <v>246</v>
      </c>
      <c r="C16" s="7"/>
      <c r="D16" s="7"/>
      <c r="E16" s="7"/>
      <c r="F16" s="7"/>
      <c r="G16" s="7"/>
      <c r="H16" s="7"/>
      <c r="I16" s="7"/>
      <c r="J16" s="7"/>
      <c r="K16" s="7"/>
      <c r="L16" s="9" t="s">
        <v>140</v>
      </c>
      <c r="M16" s="90">
        <v>15.7</v>
      </c>
      <c r="N16" s="96">
        <v>1.5</v>
      </c>
      <c r="O16" s="90">
        <v>14.6</v>
      </c>
      <c r="P16" s="96">
        <v>1.7</v>
      </c>
      <c r="Q16" s="90">
        <v>17.399999999999999</v>
      </c>
      <c r="R16" s="96">
        <v>1.5</v>
      </c>
      <c r="S16" s="90">
        <v>18.7</v>
      </c>
      <c r="T16" s="96">
        <v>2</v>
      </c>
      <c r="U16" s="90">
        <v>16</v>
      </c>
      <c r="V16" s="96">
        <v>2.4</v>
      </c>
      <c r="W16" s="90">
        <v>16.899999999999999</v>
      </c>
      <c r="X16" s="96">
        <v>2.4</v>
      </c>
      <c r="Y16" s="90">
        <v>16</v>
      </c>
      <c r="Z16" s="96">
        <v>2.4</v>
      </c>
      <c r="AA16" s="90">
        <v>21.3</v>
      </c>
      <c r="AB16" s="96">
        <v>2.6</v>
      </c>
      <c r="AC16" s="90">
        <v>16.100000000000001</v>
      </c>
      <c r="AD16" s="96">
        <v>0.7</v>
      </c>
    </row>
    <row r="17" spans="1:30" ht="16.5" customHeight="1" x14ac:dyDescent="0.2">
      <c r="A17" s="7"/>
      <c r="B17" s="7"/>
      <c r="C17" s="7" t="s">
        <v>141</v>
      </c>
      <c r="D17" s="7"/>
      <c r="E17" s="7"/>
      <c r="F17" s="7"/>
      <c r="G17" s="7"/>
      <c r="H17" s="7"/>
      <c r="I17" s="7"/>
      <c r="J17" s="7"/>
      <c r="K17" s="7"/>
      <c r="L17" s="9" t="s">
        <v>140</v>
      </c>
      <c r="M17" s="92">
        <v>4.9000000000000004</v>
      </c>
      <c r="N17" s="7"/>
      <c r="O17" s="92">
        <v>6</v>
      </c>
      <c r="P17" s="7"/>
      <c r="Q17" s="92">
        <v>4.3</v>
      </c>
      <c r="R17" s="7"/>
      <c r="S17" s="92">
        <v>5.5</v>
      </c>
      <c r="T17" s="7"/>
      <c r="U17" s="92">
        <v>7.5</v>
      </c>
      <c r="V17" s="7"/>
      <c r="W17" s="92">
        <v>7.1</v>
      </c>
      <c r="X17" s="7"/>
      <c r="Y17" s="92">
        <v>7.8</v>
      </c>
      <c r="Z17" s="7"/>
      <c r="AA17" s="92">
        <v>6.3</v>
      </c>
      <c r="AB17" s="7"/>
      <c r="AC17" s="92">
        <v>2.2000000000000002</v>
      </c>
      <c r="AD17" s="7"/>
    </row>
    <row r="18" spans="1:30" ht="16.5" customHeight="1" x14ac:dyDescent="0.2">
      <c r="A18" s="7"/>
      <c r="B18" s="7" t="s">
        <v>247</v>
      </c>
      <c r="C18" s="7"/>
      <c r="D18" s="7"/>
      <c r="E18" s="7"/>
      <c r="F18" s="7"/>
      <c r="G18" s="7"/>
      <c r="H18" s="7"/>
      <c r="I18" s="7"/>
      <c r="J18" s="7"/>
      <c r="K18" s="7"/>
      <c r="L18" s="9" t="s">
        <v>248</v>
      </c>
      <c r="M18" s="85">
        <v>947.7</v>
      </c>
      <c r="N18" s="7"/>
      <c r="O18" s="85">
        <v>709.9</v>
      </c>
      <c r="P18" s="7"/>
      <c r="Q18" s="85">
        <v>635.5</v>
      </c>
      <c r="R18" s="7"/>
      <c r="S18" s="85">
        <v>355.1</v>
      </c>
      <c r="T18" s="7"/>
      <c r="U18" s="85">
        <v>210.7</v>
      </c>
      <c r="V18" s="7"/>
      <c r="W18" s="90">
        <v>68.400000000000006</v>
      </c>
      <c r="X18" s="7"/>
      <c r="Y18" s="90">
        <v>49.4</v>
      </c>
      <c r="Z18" s="7"/>
      <c r="AA18" s="90">
        <v>28.7</v>
      </c>
      <c r="AB18" s="7"/>
      <c r="AC18" s="93">
        <v>3001</v>
      </c>
      <c r="AD18" s="7"/>
    </row>
    <row r="19" spans="1:30" ht="16.5" customHeight="1" x14ac:dyDescent="0.2">
      <c r="A19" s="7" t="s">
        <v>145</v>
      </c>
      <c r="B19" s="7"/>
      <c r="C19" s="7"/>
      <c r="D19" s="7"/>
      <c r="E19" s="7"/>
      <c r="F19" s="7"/>
      <c r="G19" s="7"/>
      <c r="H19" s="7"/>
      <c r="I19" s="7"/>
      <c r="J19" s="7"/>
      <c r="K19" s="7"/>
      <c r="L19" s="9"/>
      <c r="M19" s="10"/>
      <c r="N19" s="7"/>
      <c r="O19" s="10"/>
      <c r="P19" s="7"/>
      <c r="Q19" s="10"/>
      <c r="R19" s="7"/>
      <c r="S19" s="10"/>
      <c r="T19" s="7"/>
      <c r="U19" s="10"/>
      <c r="V19" s="7"/>
      <c r="W19" s="10"/>
      <c r="X19" s="7"/>
      <c r="Y19" s="10"/>
      <c r="Z19" s="7"/>
      <c r="AA19" s="10"/>
      <c r="AB19" s="7"/>
      <c r="AC19" s="10"/>
      <c r="AD19" s="7"/>
    </row>
    <row r="20" spans="1:30" ht="16.5" customHeight="1" x14ac:dyDescent="0.2">
      <c r="A20" s="7"/>
      <c r="B20" s="7" t="s">
        <v>175</v>
      </c>
      <c r="C20" s="7"/>
      <c r="D20" s="7"/>
      <c r="E20" s="7"/>
      <c r="F20" s="7"/>
      <c r="G20" s="7"/>
      <c r="H20" s="7"/>
      <c r="I20" s="7"/>
      <c r="J20" s="7"/>
      <c r="K20" s="7"/>
      <c r="L20" s="9" t="s">
        <v>140</v>
      </c>
      <c r="M20" s="90">
        <v>16.100000000000001</v>
      </c>
      <c r="N20" s="96">
        <v>2.1</v>
      </c>
      <c r="O20" s="90">
        <v>14.4</v>
      </c>
      <c r="P20" s="96">
        <v>1.8</v>
      </c>
      <c r="Q20" s="90">
        <v>17.7</v>
      </c>
      <c r="R20" s="96">
        <v>2.1</v>
      </c>
      <c r="S20" s="90">
        <v>19.7</v>
      </c>
      <c r="T20" s="96">
        <v>2.6</v>
      </c>
      <c r="U20" s="90">
        <v>16.399999999999999</v>
      </c>
      <c r="V20" s="96">
        <v>2.2000000000000002</v>
      </c>
      <c r="W20" s="89" t="s">
        <v>176</v>
      </c>
      <c r="X20" s="7"/>
      <c r="Y20" s="90">
        <v>15.9</v>
      </c>
      <c r="Z20" s="96">
        <v>2.2000000000000002</v>
      </c>
      <c r="AA20" s="89" t="s">
        <v>176</v>
      </c>
      <c r="AB20" s="7"/>
      <c r="AC20" s="90">
        <v>16.3</v>
      </c>
      <c r="AD20" s="96">
        <v>1.1000000000000001</v>
      </c>
    </row>
    <row r="21" spans="1:30" ht="16.5" customHeight="1" x14ac:dyDescent="0.2">
      <c r="A21" s="7"/>
      <c r="B21" s="7"/>
      <c r="C21" s="7" t="s">
        <v>141</v>
      </c>
      <c r="D21" s="7"/>
      <c r="E21" s="7"/>
      <c r="F21" s="7"/>
      <c r="G21" s="7"/>
      <c r="H21" s="7"/>
      <c r="I21" s="7"/>
      <c r="J21" s="7"/>
      <c r="K21" s="7"/>
      <c r="L21" s="9" t="s">
        <v>140</v>
      </c>
      <c r="M21" s="92">
        <v>6.7</v>
      </c>
      <c r="N21" s="7"/>
      <c r="O21" s="92">
        <v>6.5</v>
      </c>
      <c r="P21" s="7"/>
      <c r="Q21" s="92">
        <v>6.2</v>
      </c>
      <c r="R21" s="7"/>
      <c r="S21" s="92">
        <v>6.9</v>
      </c>
      <c r="T21" s="7"/>
      <c r="U21" s="92">
        <v>6.8</v>
      </c>
      <c r="V21" s="7"/>
      <c r="W21" s="89" t="s">
        <v>176</v>
      </c>
      <c r="X21" s="7"/>
      <c r="Y21" s="92">
        <v>7.1</v>
      </c>
      <c r="Z21" s="7"/>
      <c r="AA21" s="89" t="s">
        <v>176</v>
      </c>
      <c r="AB21" s="7"/>
      <c r="AC21" s="92">
        <v>3.3</v>
      </c>
      <c r="AD21" s="7"/>
    </row>
    <row r="22" spans="1:30" ht="16.5" customHeight="1" x14ac:dyDescent="0.2">
      <c r="A22" s="7"/>
      <c r="B22" s="7" t="s">
        <v>177</v>
      </c>
      <c r="C22" s="7"/>
      <c r="D22" s="7"/>
      <c r="E22" s="7"/>
      <c r="F22" s="7"/>
      <c r="G22" s="7"/>
      <c r="H22" s="7"/>
      <c r="I22" s="7"/>
      <c r="J22" s="7"/>
      <c r="K22" s="7"/>
      <c r="L22" s="9" t="s">
        <v>140</v>
      </c>
      <c r="M22" s="90">
        <v>20.399999999999999</v>
      </c>
      <c r="N22" s="96">
        <v>5.3</v>
      </c>
      <c r="O22" s="90">
        <v>17.899999999999999</v>
      </c>
      <c r="P22" s="96">
        <v>4.5999999999999996</v>
      </c>
      <c r="Q22" s="90">
        <v>15.7</v>
      </c>
      <c r="R22" s="96">
        <v>4.2</v>
      </c>
      <c r="S22" s="88">
        <v>22</v>
      </c>
      <c r="T22" s="95">
        <v>12.4</v>
      </c>
      <c r="U22" s="90">
        <v>16.2</v>
      </c>
      <c r="V22" s="96">
        <v>7.3</v>
      </c>
      <c r="W22" s="90">
        <v>19.3</v>
      </c>
      <c r="X22" s="96">
        <v>2.8</v>
      </c>
      <c r="Y22" s="89" t="s">
        <v>150</v>
      </c>
      <c r="Z22" s="7"/>
      <c r="AA22" s="89" t="s">
        <v>176</v>
      </c>
      <c r="AB22" s="7"/>
      <c r="AC22" s="90">
        <v>18.3</v>
      </c>
      <c r="AD22" s="96">
        <v>1.9</v>
      </c>
    </row>
    <row r="23" spans="1:30" ht="16.5" customHeight="1" x14ac:dyDescent="0.2">
      <c r="A23" s="7"/>
      <c r="B23" s="7"/>
      <c r="C23" s="7" t="s">
        <v>141</v>
      </c>
      <c r="D23" s="7"/>
      <c r="E23" s="7"/>
      <c r="F23" s="7"/>
      <c r="G23" s="7"/>
      <c r="H23" s="7"/>
      <c r="I23" s="7"/>
      <c r="J23" s="7"/>
      <c r="K23" s="7"/>
      <c r="L23" s="9" t="s">
        <v>140</v>
      </c>
      <c r="M23" s="90">
        <v>13.3</v>
      </c>
      <c r="N23" s="7"/>
      <c r="O23" s="90">
        <v>13.1</v>
      </c>
      <c r="P23" s="7"/>
      <c r="Q23" s="90">
        <v>13.6</v>
      </c>
      <c r="R23" s="7"/>
      <c r="S23" s="90">
        <v>28.8</v>
      </c>
      <c r="T23" s="7"/>
      <c r="U23" s="90">
        <v>23</v>
      </c>
      <c r="V23" s="7"/>
      <c r="W23" s="92">
        <v>7.4</v>
      </c>
      <c r="X23" s="7"/>
      <c r="Y23" s="89" t="s">
        <v>150</v>
      </c>
      <c r="Z23" s="7"/>
      <c r="AA23" s="89" t="s">
        <v>176</v>
      </c>
      <c r="AB23" s="7"/>
      <c r="AC23" s="92">
        <v>5.2</v>
      </c>
      <c r="AD23" s="7"/>
    </row>
    <row r="24" spans="1:30" ht="16.5" customHeight="1" x14ac:dyDescent="0.2">
      <c r="A24" s="7"/>
      <c r="B24" s="7" t="s">
        <v>178</v>
      </c>
      <c r="C24" s="7"/>
      <c r="D24" s="7"/>
      <c r="E24" s="7"/>
      <c r="F24" s="7"/>
      <c r="G24" s="7"/>
      <c r="H24" s="7"/>
      <c r="I24" s="7"/>
      <c r="J24" s="7"/>
      <c r="K24" s="7"/>
      <c r="L24" s="9" t="s">
        <v>140</v>
      </c>
      <c r="M24" s="89" t="s">
        <v>150</v>
      </c>
      <c r="N24" s="7"/>
      <c r="O24" s="89" t="s">
        <v>150</v>
      </c>
      <c r="P24" s="7"/>
      <c r="Q24" s="89" t="s">
        <v>150</v>
      </c>
      <c r="R24" s="7"/>
      <c r="S24" s="89" t="s">
        <v>150</v>
      </c>
      <c r="T24" s="7"/>
      <c r="U24" s="89" t="s">
        <v>150</v>
      </c>
      <c r="V24" s="7"/>
      <c r="W24" s="89" t="s">
        <v>150</v>
      </c>
      <c r="X24" s="7"/>
      <c r="Y24" s="89" t="s">
        <v>176</v>
      </c>
      <c r="Z24" s="7"/>
      <c r="AA24" s="89" t="s">
        <v>150</v>
      </c>
      <c r="AB24" s="7"/>
      <c r="AC24" s="90">
        <v>24.2</v>
      </c>
      <c r="AD24" s="96">
        <v>3.9</v>
      </c>
    </row>
    <row r="25" spans="1:30" ht="16.5" customHeight="1" x14ac:dyDescent="0.2">
      <c r="A25" s="7"/>
      <c r="B25" s="7"/>
      <c r="C25" s="7" t="s">
        <v>141</v>
      </c>
      <c r="D25" s="7"/>
      <c r="E25" s="7"/>
      <c r="F25" s="7"/>
      <c r="G25" s="7"/>
      <c r="H25" s="7"/>
      <c r="I25" s="7"/>
      <c r="J25" s="7"/>
      <c r="K25" s="7"/>
      <c r="L25" s="9" t="s">
        <v>140</v>
      </c>
      <c r="M25" s="89" t="s">
        <v>150</v>
      </c>
      <c r="N25" s="7"/>
      <c r="O25" s="89" t="s">
        <v>150</v>
      </c>
      <c r="P25" s="7"/>
      <c r="Q25" s="89" t="s">
        <v>150</v>
      </c>
      <c r="R25" s="7"/>
      <c r="S25" s="89" t="s">
        <v>150</v>
      </c>
      <c r="T25" s="7"/>
      <c r="U25" s="89" t="s">
        <v>150</v>
      </c>
      <c r="V25" s="7"/>
      <c r="W25" s="89" t="s">
        <v>150</v>
      </c>
      <c r="X25" s="7"/>
      <c r="Y25" s="89" t="s">
        <v>176</v>
      </c>
      <c r="Z25" s="7"/>
      <c r="AA25" s="89" t="s">
        <v>150</v>
      </c>
      <c r="AB25" s="7"/>
      <c r="AC25" s="92">
        <v>8.3000000000000007</v>
      </c>
      <c r="AD25" s="7"/>
    </row>
    <row r="26" spans="1:30" ht="16.5" customHeight="1" x14ac:dyDescent="0.2">
      <c r="A26" s="7"/>
      <c r="B26" s="7" t="s">
        <v>179</v>
      </c>
      <c r="C26" s="7"/>
      <c r="D26" s="7"/>
      <c r="E26" s="7"/>
      <c r="F26" s="7"/>
      <c r="G26" s="7"/>
      <c r="H26" s="7"/>
      <c r="I26" s="7"/>
      <c r="J26" s="7"/>
      <c r="K26" s="7"/>
      <c r="L26" s="9" t="s">
        <v>140</v>
      </c>
      <c r="M26" s="89" t="s">
        <v>150</v>
      </c>
      <c r="N26" s="7"/>
      <c r="O26" s="89" t="s">
        <v>150</v>
      </c>
      <c r="P26" s="7"/>
      <c r="Q26" s="89" t="s">
        <v>150</v>
      </c>
      <c r="R26" s="7"/>
      <c r="S26" s="89" t="s">
        <v>150</v>
      </c>
      <c r="T26" s="7"/>
      <c r="U26" s="89" t="s">
        <v>150</v>
      </c>
      <c r="V26" s="7"/>
      <c r="W26" s="89" t="s">
        <v>150</v>
      </c>
      <c r="X26" s="7"/>
      <c r="Y26" s="89" t="s">
        <v>176</v>
      </c>
      <c r="Z26" s="7"/>
      <c r="AA26" s="89" t="s">
        <v>150</v>
      </c>
      <c r="AB26" s="7"/>
      <c r="AC26" s="90">
        <v>22.2</v>
      </c>
      <c r="AD26" s="96">
        <v>7.5</v>
      </c>
    </row>
    <row r="27" spans="1:30" ht="16.5" customHeight="1" x14ac:dyDescent="0.2">
      <c r="A27" s="7"/>
      <c r="B27" s="7"/>
      <c r="C27" s="7" t="s">
        <v>141</v>
      </c>
      <c r="D27" s="7"/>
      <c r="E27" s="7"/>
      <c r="F27" s="7"/>
      <c r="G27" s="7"/>
      <c r="H27" s="7"/>
      <c r="I27" s="7"/>
      <c r="J27" s="7"/>
      <c r="K27" s="7"/>
      <c r="L27" s="9" t="s">
        <v>140</v>
      </c>
      <c r="M27" s="89" t="s">
        <v>150</v>
      </c>
      <c r="N27" s="7"/>
      <c r="O27" s="89" t="s">
        <v>150</v>
      </c>
      <c r="P27" s="7"/>
      <c r="Q27" s="89" t="s">
        <v>150</v>
      </c>
      <c r="R27" s="7"/>
      <c r="S27" s="89" t="s">
        <v>150</v>
      </c>
      <c r="T27" s="7"/>
      <c r="U27" s="89" t="s">
        <v>150</v>
      </c>
      <c r="V27" s="7"/>
      <c r="W27" s="89" t="s">
        <v>150</v>
      </c>
      <c r="X27" s="7"/>
      <c r="Y27" s="89" t="s">
        <v>176</v>
      </c>
      <c r="Z27" s="7"/>
      <c r="AA27" s="89" t="s">
        <v>150</v>
      </c>
      <c r="AB27" s="7"/>
      <c r="AC27" s="90">
        <v>17.3</v>
      </c>
      <c r="AD27" s="7"/>
    </row>
    <row r="28" spans="1:30" ht="16.5" customHeight="1" x14ac:dyDescent="0.2">
      <c r="A28" s="7"/>
      <c r="B28" s="7" t="s">
        <v>284</v>
      </c>
      <c r="C28" s="7"/>
      <c r="D28" s="7"/>
      <c r="E28" s="7"/>
      <c r="F28" s="7"/>
      <c r="G28" s="7"/>
      <c r="H28" s="7"/>
      <c r="I28" s="7"/>
      <c r="J28" s="7"/>
      <c r="K28" s="7"/>
      <c r="L28" s="9" t="s">
        <v>140</v>
      </c>
      <c r="M28" s="89" t="s">
        <v>181</v>
      </c>
      <c r="N28" s="7"/>
      <c r="O28" s="89" t="s">
        <v>176</v>
      </c>
      <c r="P28" s="7"/>
      <c r="Q28" s="89" t="s">
        <v>181</v>
      </c>
      <c r="R28" s="7"/>
      <c r="S28" s="89" t="s">
        <v>181</v>
      </c>
      <c r="T28" s="7"/>
      <c r="U28" s="89" t="s">
        <v>181</v>
      </c>
      <c r="V28" s="7"/>
      <c r="W28" s="89" t="s">
        <v>181</v>
      </c>
      <c r="X28" s="7"/>
      <c r="Y28" s="89" t="s">
        <v>176</v>
      </c>
      <c r="Z28" s="7"/>
      <c r="AA28" s="89" t="s">
        <v>181</v>
      </c>
      <c r="AB28" s="7"/>
      <c r="AC28" s="89" t="s">
        <v>181</v>
      </c>
      <c r="AD28" s="7"/>
    </row>
    <row r="29" spans="1:30" ht="16.5" customHeight="1" x14ac:dyDescent="0.2">
      <c r="A29" s="7"/>
      <c r="B29" s="7"/>
      <c r="C29" s="7" t="s">
        <v>141</v>
      </c>
      <c r="D29" s="7"/>
      <c r="E29" s="7"/>
      <c r="F29" s="7"/>
      <c r="G29" s="7"/>
      <c r="H29" s="7"/>
      <c r="I29" s="7"/>
      <c r="J29" s="7"/>
      <c r="K29" s="7"/>
      <c r="L29" s="9" t="s">
        <v>140</v>
      </c>
      <c r="M29" s="89" t="s">
        <v>181</v>
      </c>
      <c r="N29" s="7"/>
      <c r="O29" s="89" t="s">
        <v>176</v>
      </c>
      <c r="P29" s="7"/>
      <c r="Q29" s="89" t="s">
        <v>181</v>
      </c>
      <c r="R29" s="7"/>
      <c r="S29" s="89" t="s">
        <v>181</v>
      </c>
      <c r="T29" s="7"/>
      <c r="U29" s="89" t="s">
        <v>181</v>
      </c>
      <c r="V29" s="7"/>
      <c r="W29" s="89" t="s">
        <v>181</v>
      </c>
      <c r="X29" s="7"/>
      <c r="Y29" s="89" t="s">
        <v>176</v>
      </c>
      <c r="Z29" s="7"/>
      <c r="AA29" s="89" t="s">
        <v>181</v>
      </c>
      <c r="AB29" s="7"/>
      <c r="AC29" s="89" t="s">
        <v>181</v>
      </c>
      <c r="AD29" s="7"/>
    </row>
    <row r="30" spans="1:30" ht="29.45" customHeight="1" x14ac:dyDescent="0.2">
      <c r="A30" s="7"/>
      <c r="B30" s="351" t="s">
        <v>285</v>
      </c>
      <c r="C30" s="351"/>
      <c r="D30" s="351"/>
      <c r="E30" s="351"/>
      <c r="F30" s="351"/>
      <c r="G30" s="351"/>
      <c r="H30" s="351"/>
      <c r="I30" s="351"/>
      <c r="J30" s="351"/>
      <c r="K30" s="351"/>
      <c r="L30" s="9" t="s">
        <v>140</v>
      </c>
      <c r="M30" s="90">
        <v>32.1</v>
      </c>
      <c r="N30" s="95">
        <v>10.6</v>
      </c>
      <c r="O30" s="90">
        <v>23</v>
      </c>
      <c r="P30" s="96">
        <v>7.6</v>
      </c>
      <c r="Q30" s="90">
        <v>20.9</v>
      </c>
      <c r="R30" s="96">
        <v>6.7</v>
      </c>
      <c r="S30" s="90">
        <v>26.9</v>
      </c>
      <c r="T30" s="95">
        <v>10.4</v>
      </c>
      <c r="U30" s="90">
        <v>18.899999999999999</v>
      </c>
      <c r="V30" s="96">
        <v>6.9</v>
      </c>
      <c r="W30" s="90">
        <v>19.5</v>
      </c>
      <c r="X30" s="96">
        <v>4.8</v>
      </c>
      <c r="Y30" s="89" t="s">
        <v>176</v>
      </c>
      <c r="Z30" s="7"/>
      <c r="AA30" s="90">
        <v>19.2</v>
      </c>
      <c r="AB30" s="96">
        <v>3.8</v>
      </c>
      <c r="AC30" s="90">
        <v>23.7</v>
      </c>
      <c r="AD30" s="96">
        <v>3.6</v>
      </c>
    </row>
    <row r="31" spans="1:30" ht="16.5" customHeight="1" x14ac:dyDescent="0.2">
      <c r="A31" s="7"/>
      <c r="B31" s="7"/>
      <c r="C31" s="7" t="s">
        <v>141</v>
      </c>
      <c r="D31" s="7"/>
      <c r="E31" s="7"/>
      <c r="F31" s="7"/>
      <c r="G31" s="7"/>
      <c r="H31" s="7"/>
      <c r="I31" s="7"/>
      <c r="J31" s="7"/>
      <c r="K31" s="7"/>
      <c r="L31" s="9" t="s">
        <v>140</v>
      </c>
      <c r="M31" s="90">
        <v>16.8</v>
      </c>
      <c r="N31" s="7"/>
      <c r="O31" s="90">
        <v>16.7</v>
      </c>
      <c r="P31" s="7"/>
      <c r="Q31" s="90">
        <v>16.399999999999999</v>
      </c>
      <c r="R31" s="7"/>
      <c r="S31" s="90">
        <v>19.8</v>
      </c>
      <c r="T31" s="7"/>
      <c r="U31" s="90">
        <v>18.7</v>
      </c>
      <c r="V31" s="7"/>
      <c r="W31" s="90">
        <v>12.6</v>
      </c>
      <c r="X31" s="7"/>
      <c r="Y31" s="89" t="s">
        <v>176</v>
      </c>
      <c r="Z31" s="7"/>
      <c r="AA31" s="90">
        <v>10</v>
      </c>
      <c r="AB31" s="7"/>
      <c r="AC31" s="92">
        <v>7.7</v>
      </c>
      <c r="AD31" s="7"/>
    </row>
    <row r="32" spans="1:30" ht="16.5" customHeight="1" x14ac:dyDescent="0.2">
      <c r="A32" s="7"/>
      <c r="B32" s="7" t="s">
        <v>246</v>
      </c>
      <c r="C32" s="7"/>
      <c r="D32" s="7"/>
      <c r="E32" s="7"/>
      <c r="F32" s="7"/>
      <c r="G32" s="7"/>
      <c r="H32" s="7"/>
      <c r="I32" s="7"/>
      <c r="J32" s="7"/>
      <c r="K32" s="7"/>
      <c r="L32" s="9" t="s">
        <v>140</v>
      </c>
      <c r="M32" s="90">
        <v>17.600000000000001</v>
      </c>
      <c r="N32" s="96">
        <v>1.9</v>
      </c>
      <c r="O32" s="90">
        <v>15.6</v>
      </c>
      <c r="P32" s="96">
        <v>1.9</v>
      </c>
      <c r="Q32" s="90">
        <v>17.899999999999999</v>
      </c>
      <c r="R32" s="96">
        <v>1.7</v>
      </c>
      <c r="S32" s="90">
        <v>20.7</v>
      </c>
      <c r="T32" s="96">
        <v>2.5</v>
      </c>
      <c r="U32" s="90">
        <v>16.8</v>
      </c>
      <c r="V32" s="96">
        <v>2.1</v>
      </c>
      <c r="W32" s="90">
        <v>19.2</v>
      </c>
      <c r="X32" s="96">
        <v>2.2000000000000002</v>
      </c>
      <c r="Y32" s="90">
        <v>15.9</v>
      </c>
      <c r="Z32" s="96">
        <v>2.2000000000000002</v>
      </c>
      <c r="AA32" s="90">
        <v>19.2</v>
      </c>
      <c r="AB32" s="96">
        <v>3.8</v>
      </c>
      <c r="AC32" s="90">
        <v>17.399999999999999</v>
      </c>
      <c r="AD32" s="96">
        <v>0.9</v>
      </c>
    </row>
    <row r="33" spans="1:30" ht="16.5" customHeight="1" x14ac:dyDescent="0.2">
      <c r="A33" s="7"/>
      <c r="B33" s="7"/>
      <c r="C33" s="7" t="s">
        <v>141</v>
      </c>
      <c r="D33" s="7"/>
      <c r="E33" s="7"/>
      <c r="F33" s="7"/>
      <c r="G33" s="7"/>
      <c r="H33" s="7"/>
      <c r="I33" s="7"/>
      <c r="J33" s="7"/>
      <c r="K33" s="7"/>
      <c r="L33" s="9" t="s">
        <v>140</v>
      </c>
      <c r="M33" s="92">
        <v>5.4</v>
      </c>
      <c r="N33" s="7"/>
      <c r="O33" s="92">
        <v>6.2</v>
      </c>
      <c r="P33" s="7"/>
      <c r="Q33" s="92">
        <v>4.8</v>
      </c>
      <c r="R33" s="7"/>
      <c r="S33" s="92">
        <v>6.1</v>
      </c>
      <c r="T33" s="7"/>
      <c r="U33" s="92">
        <v>6.3</v>
      </c>
      <c r="V33" s="7"/>
      <c r="W33" s="92">
        <v>5.8</v>
      </c>
      <c r="X33" s="7"/>
      <c r="Y33" s="92">
        <v>7.1</v>
      </c>
      <c r="Z33" s="7"/>
      <c r="AA33" s="90">
        <v>10</v>
      </c>
      <c r="AB33" s="7"/>
      <c r="AC33" s="92">
        <v>2.6</v>
      </c>
      <c r="AD33" s="7"/>
    </row>
    <row r="34" spans="1:30" ht="16.5" customHeight="1" x14ac:dyDescent="0.2">
      <c r="A34" s="7"/>
      <c r="B34" s="7" t="s">
        <v>247</v>
      </c>
      <c r="C34" s="7"/>
      <c r="D34" s="7"/>
      <c r="E34" s="7"/>
      <c r="F34" s="7"/>
      <c r="G34" s="7"/>
      <c r="H34" s="7"/>
      <c r="I34" s="7"/>
      <c r="J34" s="7"/>
      <c r="K34" s="7"/>
      <c r="L34" s="9" t="s">
        <v>248</v>
      </c>
      <c r="M34" s="93">
        <v>1010.2</v>
      </c>
      <c r="N34" s="7"/>
      <c r="O34" s="85">
        <v>705.5</v>
      </c>
      <c r="P34" s="7"/>
      <c r="Q34" s="85">
        <v>630</v>
      </c>
      <c r="R34" s="7"/>
      <c r="S34" s="85">
        <v>392.3</v>
      </c>
      <c r="T34" s="7"/>
      <c r="U34" s="85">
        <v>216.3</v>
      </c>
      <c r="V34" s="7"/>
      <c r="W34" s="90">
        <v>72.7</v>
      </c>
      <c r="X34" s="7"/>
      <c r="Y34" s="90">
        <v>45.9</v>
      </c>
      <c r="Z34" s="7"/>
      <c r="AA34" s="90">
        <v>25.6</v>
      </c>
      <c r="AB34" s="7"/>
      <c r="AC34" s="93">
        <v>3092.1</v>
      </c>
      <c r="AD34" s="7"/>
    </row>
    <row r="35" spans="1:30" ht="16.5" customHeight="1" x14ac:dyDescent="0.2">
      <c r="A35" s="7" t="s">
        <v>146</v>
      </c>
      <c r="B35" s="7"/>
      <c r="C35" s="7"/>
      <c r="D35" s="7"/>
      <c r="E35" s="7"/>
      <c r="F35" s="7"/>
      <c r="G35" s="7"/>
      <c r="H35" s="7"/>
      <c r="I35" s="7"/>
      <c r="J35" s="7"/>
      <c r="K35" s="7"/>
      <c r="L35" s="9"/>
      <c r="M35" s="10"/>
      <c r="N35" s="7"/>
      <c r="O35" s="10"/>
      <c r="P35" s="7"/>
      <c r="Q35" s="10"/>
      <c r="R35" s="7"/>
      <c r="S35" s="10"/>
      <c r="T35" s="7"/>
      <c r="U35" s="10"/>
      <c r="V35" s="7"/>
      <c r="W35" s="10"/>
      <c r="X35" s="7"/>
      <c r="Y35" s="10"/>
      <c r="Z35" s="7"/>
      <c r="AA35" s="10"/>
      <c r="AB35" s="7"/>
      <c r="AC35" s="10"/>
      <c r="AD35" s="7"/>
    </row>
    <row r="36" spans="1:30" ht="16.5" customHeight="1" x14ac:dyDescent="0.2">
      <c r="A36" s="7"/>
      <c r="B36" s="7" t="s">
        <v>175</v>
      </c>
      <c r="C36" s="7"/>
      <c r="D36" s="7"/>
      <c r="E36" s="7"/>
      <c r="F36" s="7"/>
      <c r="G36" s="7"/>
      <c r="H36" s="7"/>
      <c r="I36" s="7"/>
      <c r="J36" s="7"/>
      <c r="K36" s="7"/>
      <c r="L36" s="9" t="s">
        <v>140</v>
      </c>
      <c r="M36" s="90">
        <v>17.5</v>
      </c>
      <c r="N36" s="96">
        <v>1.9</v>
      </c>
      <c r="O36" s="90">
        <v>16.7</v>
      </c>
      <c r="P36" s="96">
        <v>1.9</v>
      </c>
      <c r="Q36" s="90">
        <v>20.5</v>
      </c>
      <c r="R36" s="96">
        <v>2.1</v>
      </c>
      <c r="S36" s="90">
        <v>22.9</v>
      </c>
      <c r="T36" s="96">
        <v>2.1</v>
      </c>
      <c r="U36" s="90">
        <v>17.600000000000001</v>
      </c>
      <c r="V36" s="96">
        <v>2</v>
      </c>
      <c r="W36" s="89" t="s">
        <v>176</v>
      </c>
      <c r="X36" s="7"/>
      <c r="Y36" s="90">
        <v>21</v>
      </c>
      <c r="Z36" s="96">
        <v>2.4</v>
      </c>
      <c r="AA36" s="89" t="s">
        <v>176</v>
      </c>
      <c r="AB36" s="7"/>
      <c r="AC36" s="90">
        <v>18.5</v>
      </c>
      <c r="AD36" s="96">
        <v>1</v>
      </c>
    </row>
    <row r="37" spans="1:30" ht="16.5" customHeight="1" x14ac:dyDescent="0.2">
      <c r="A37" s="7"/>
      <c r="B37" s="7"/>
      <c r="C37" s="7" t="s">
        <v>141</v>
      </c>
      <c r="D37" s="7"/>
      <c r="E37" s="7"/>
      <c r="F37" s="7"/>
      <c r="G37" s="7"/>
      <c r="H37" s="7"/>
      <c r="I37" s="7"/>
      <c r="J37" s="7"/>
      <c r="K37" s="7"/>
      <c r="L37" s="9" t="s">
        <v>140</v>
      </c>
      <c r="M37" s="92">
        <v>5.4</v>
      </c>
      <c r="N37" s="7"/>
      <c r="O37" s="92">
        <v>5.8</v>
      </c>
      <c r="P37" s="7"/>
      <c r="Q37" s="92">
        <v>5.3</v>
      </c>
      <c r="R37" s="7"/>
      <c r="S37" s="92">
        <v>4.5999999999999996</v>
      </c>
      <c r="T37" s="7"/>
      <c r="U37" s="92">
        <v>5.7</v>
      </c>
      <c r="V37" s="7"/>
      <c r="W37" s="89" t="s">
        <v>176</v>
      </c>
      <c r="X37" s="7"/>
      <c r="Y37" s="92">
        <v>5.8</v>
      </c>
      <c r="Z37" s="7"/>
      <c r="AA37" s="89" t="s">
        <v>176</v>
      </c>
      <c r="AB37" s="7"/>
      <c r="AC37" s="92">
        <v>2.9</v>
      </c>
      <c r="AD37" s="7"/>
    </row>
    <row r="38" spans="1:30" ht="16.5" customHeight="1" x14ac:dyDescent="0.2">
      <c r="A38" s="7"/>
      <c r="B38" s="7" t="s">
        <v>177</v>
      </c>
      <c r="C38" s="7"/>
      <c r="D38" s="7"/>
      <c r="E38" s="7"/>
      <c r="F38" s="7"/>
      <c r="G38" s="7"/>
      <c r="H38" s="7"/>
      <c r="I38" s="7"/>
      <c r="J38" s="7"/>
      <c r="K38" s="7"/>
      <c r="L38" s="9" t="s">
        <v>140</v>
      </c>
      <c r="M38" s="90">
        <v>20.399999999999999</v>
      </c>
      <c r="N38" s="96">
        <v>5.2</v>
      </c>
      <c r="O38" s="90">
        <v>19.7</v>
      </c>
      <c r="P38" s="96">
        <v>3.9</v>
      </c>
      <c r="Q38" s="90">
        <v>17.8</v>
      </c>
      <c r="R38" s="96">
        <v>4.3</v>
      </c>
      <c r="S38" s="90">
        <v>33.700000000000003</v>
      </c>
      <c r="T38" s="96">
        <v>7</v>
      </c>
      <c r="U38" s="90">
        <v>18.8</v>
      </c>
      <c r="V38" s="96">
        <v>6.7</v>
      </c>
      <c r="W38" s="90">
        <v>21.7</v>
      </c>
      <c r="X38" s="96">
        <v>2.7</v>
      </c>
      <c r="Y38" s="89" t="s">
        <v>150</v>
      </c>
      <c r="Z38" s="7"/>
      <c r="AA38" s="89" t="s">
        <v>176</v>
      </c>
      <c r="AB38" s="7"/>
      <c r="AC38" s="90">
        <v>20.6</v>
      </c>
      <c r="AD38" s="96">
        <v>2.4</v>
      </c>
    </row>
    <row r="39" spans="1:30" ht="16.5" customHeight="1" x14ac:dyDescent="0.2">
      <c r="A39" s="7"/>
      <c r="B39" s="7"/>
      <c r="C39" s="7" t="s">
        <v>141</v>
      </c>
      <c r="D39" s="7"/>
      <c r="E39" s="7"/>
      <c r="F39" s="7"/>
      <c r="G39" s="7"/>
      <c r="H39" s="7"/>
      <c r="I39" s="7"/>
      <c r="J39" s="7"/>
      <c r="K39" s="7"/>
      <c r="L39" s="9" t="s">
        <v>140</v>
      </c>
      <c r="M39" s="90">
        <v>13</v>
      </c>
      <c r="N39" s="7"/>
      <c r="O39" s="90">
        <v>10.1</v>
      </c>
      <c r="P39" s="7"/>
      <c r="Q39" s="90">
        <v>12.2</v>
      </c>
      <c r="R39" s="7"/>
      <c r="S39" s="90">
        <v>10.6</v>
      </c>
      <c r="T39" s="7"/>
      <c r="U39" s="90">
        <v>18.100000000000001</v>
      </c>
      <c r="V39" s="7"/>
      <c r="W39" s="92">
        <v>6.4</v>
      </c>
      <c r="X39" s="7"/>
      <c r="Y39" s="89" t="s">
        <v>150</v>
      </c>
      <c r="Z39" s="7"/>
      <c r="AA39" s="89" t="s">
        <v>176</v>
      </c>
      <c r="AB39" s="7"/>
      <c r="AC39" s="92">
        <v>5.9</v>
      </c>
      <c r="AD39" s="7"/>
    </row>
    <row r="40" spans="1:30" ht="16.5" customHeight="1" x14ac:dyDescent="0.2">
      <c r="A40" s="7"/>
      <c r="B40" s="7" t="s">
        <v>178</v>
      </c>
      <c r="C40" s="7"/>
      <c r="D40" s="7"/>
      <c r="E40" s="7"/>
      <c r="F40" s="7"/>
      <c r="G40" s="7"/>
      <c r="H40" s="7"/>
      <c r="I40" s="7"/>
      <c r="J40" s="7"/>
      <c r="K40" s="7"/>
      <c r="L40" s="9" t="s">
        <v>140</v>
      </c>
      <c r="M40" s="89" t="s">
        <v>150</v>
      </c>
      <c r="N40" s="7"/>
      <c r="O40" s="88">
        <v>17</v>
      </c>
      <c r="P40" s="96">
        <v>9.8000000000000007</v>
      </c>
      <c r="Q40" s="89" t="s">
        <v>150</v>
      </c>
      <c r="R40" s="7"/>
      <c r="S40" s="90">
        <v>28.5</v>
      </c>
      <c r="T40" s="96">
        <v>8.8000000000000007</v>
      </c>
      <c r="U40" s="90">
        <v>20.7</v>
      </c>
      <c r="V40" s="96">
        <v>5.9</v>
      </c>
      <c r="W40" s="90">
        <v>23.6</v>
      </c>
      <c r="X40" s="96">
        <v>5.2</v>
      </c>
      <c r="Y40" s="89" t="s">
        <v>176</v>
      </c>
      <c r="Z40" s="7"/>
      <c r="AA40" s="90">
        <v>24.5</v>
      </c>
      <c r="AB40" s="96">
        <v>4.2</v>
      </c>
      <c r="AC40" s="90">
        <v>22.1</v>
      </c>
      <c r="AD40" s="96">
        <v>2.9</v>
      </c>
    </row>
    <row r="41" spans="1:30" ht="16.5" customHeight="1" x14ac:dyDescent="0.2">
      <c r="A41" s="7"/>
      <c r="B41" s="7"/>
      <c r="C41" s="7" t="s">
        <v>141</v>
      </c>
      <c r="D41" s="7"/>
      <c r="E41" s="7"/>
      <c r="F41" s="7"/>
      <c r="G41" s="7"/>
      <c r="H41" s="7"/>
      <c r="I41" s="7"/>
      <c r="J41" s="7"/>
      <c r="K41" s="7"/>
      <c r="L41" s="9" t="s">
        <v>140</v>
      </c>
      <c r="M41" s="89" t="s">
        <v>150</v>
      </c>
      <c r="N41" s="7"/>
      <c r="O41" s="90">
        <v>29.3</v>
      </c>
      <c r="P41" s="7"/>
      <c r="Q41" s="89" t="s">
        <v>150</v>
      </c>
      <c r="R41" s="7"/>
      <c r="S41" s="90">
        <v>15.7</v>
      </c>
      <c r="T41" s="7"/>
      <c r="U41" s="90">
        <v>14.5</v>
      </c>
      <c r="V41" s="7"/>
      <c r="W41" s="90">
        <v>11.3</v>
      </c>
      <c r="X41" s="7"/>
      <c r="Y41" s="89" t="s">
        <v>176</v>
      </c>
      <c r="Z41" s="7"/>
      <c r="AA41" s="92">
        <v>8.8000000000000007</v>
      </c>
      <c r="AB41" s="7"/>
      <c r="AC41" s="92">
        <v>6.8</v>
      </c>
      <c r="AD41" s="7"/>
    </row>
    <row r="42" spans="1:30" ht="16.5" customHeight="1" x14ac:dyDescent="0.2">
      <c r="A42" s="7"/>
      <c r="B42" s="7" t="s">
        <v>179</v>
      </c>
      <c r="C42" s="7"/>
      <c r="D42" s="7"/>
      <c r="E42" s="7"/>
      <c r="F42" s="7"/>
      <c r="G42" s="7"/>
      <c r="H42" s="7"/>
      <c r="I42" s="7"/>
      <c r="J42" s="7"/>
      <c r="K42" s="7"/>
      <c r="L42" s="9" t="s">
        <v>140</v>
      </c>
      <c r="M42" s="89" t="s">
        <v>150</v>
      </c>
      <c r="N42" s="7"/>
      <c r="O42" s="89" t="s">
        <v>150</v>
      </c>
      <c r="P42" s="7"/>
      <c r="Q42" s="89" t="s">
        <v>150</v>
      </c>
      <c r="R42" s="7"/>
      <c r="S42" s="90">
        <v>36.700000000000003</v>
      </c>
      <c r="T42" s="95">
        <v>12.7</v>
      </c>
      <c r="U42" s="87">
        <v>27.3</v>
      </c>
      <c r="V42" s="95">
        <v>32.6</v>
      </c>
      <c r="W42" s="87">
        <v>37.6</v>
      </c>
      <c r="X42" s="95">
        <v>50.6</v>
      </c>
      <c r="Y42" s="89" t="s">
        <v>176</v>
      </c>
      <c r="Z42" s="7"/>
      <c r="AA42" s="90">
        <v>22.9</v>
      </c>
      <c r="AB42" s="96">
        <v>8.1</v>
      </c>
      <c r="AC42" s="90">
        <v>31.4</v>
      </c>
      <c r="AD42" s="96">
        <v>7.4</v>
      </c>
    </row>
    <row r="43" spans="1:30" ht="16.5" customHeight="1" x14ac:dyDescent="0.2">
      <c r="A43" s="7"/>
      <c r="B43" s="7"/>
      <c r="C43" s="7" t="s">
        <v>141</v>
      </c>
      <c r="D43" s="7"/>
      <c r="E43" s="7"/>
      <c r="F43" s="7"/>
      <c r="G43" s="7"/>
      <c r="H43" s="7"/>
      <c r="I43" s="7"/>
      <c r="J43" s="7"/>
      <c r="K43" s="7"/>
      <c r="L43" s="9" t="s">
        <v>140</v>
      </c>
      <c r="M43" s="89" t="s">
        <v>150</v>
      </c>
      <c r="N43" s="7"/>
      <c r="O43" s="89" t="s">
        <v>150</v>
      </c>
      <c r="P43" s="7"/>
      <c r="Q43" s="89" t="s">
        <v>150</v>
      </c>
      <c r="R43" s="7"/>
      <c r="S43" s="90">
        <v>17.600000000000001</v>
      </c>
      <c r="T43" s="7"/>
      <c r="U43" s="90">
        <v>60.8</v>
      </c>
      <c r="V43" s="7"/>
      <c r="W43" s="90">
        <v>68.7</v>
      </c>
      <c r="X43" s="7"/>
      <c r="Y43" s="89" t="s">
        <v>176</v>
      </c>
      <c r="Z43" s="7"/>
      <c r="AA43" s="90">
        <v>18.100000000000001</v>
      </c>
      <c r="AB43" s="7"/>
      <c r="AC43" s="90">
        <v>12.1</v>
      </c>
      <c r="AD43" s="7"/>
    </row>
    <row r="44" spans="1:30" ht="16.5" customHeight="1" x14ac:dyDescent="0.2">
      <c r="A44" s="7"/>
      <c r="B44" s="7" t="s">
        <v>284</v>
      </c>
      <c r="C44" s="7"/>
      <c r="D44" s="7"/>
      <c r="E44" s="7"/>
      <c r="F44" s="7"/>
      <c r="G44" s="7"/>
      <c r="H44" s="7"/>
      <c r="I44" s="7"/>
      <c r="J44" s="7"/>
      <c r="K44" s="7"/>
      <c r="L44" s="9" t="s">
        <v>140</v>
      </c>
      <c r="M44" s="89" t="s">
        <v>181</v>
      </c>
      <c r="N44" s="7"/>
      <c r="O44" s="89" t="s">
        <v>176</v>
      </c>
      <c r="P44" s="7"/>
      <c r="Q44" s="89" t="s">
        <v>181</v>
      </c>
      <c r="R44" s="7"/>
      <c r="S44" s="89" t="s">
        <v>181</v>
      </c>
      <c r="T44" s="7"/>
      <c r="U44" s="89" t="s">
        <v>181</v>
      </c>
      <c r="V44" s="7"/>
      <c r="W44" s="89" t="s">
        <v>181</v>
      </c>
      <c r="X44" s="7"/>
      <c r="Y44" s="89" t="s">
        <v>176</v>
      </c>
      <c r="Z44" s="7"/>
      <c r="AA44" s="89" t="s">
        <v>181</v>
      </c>
      <c r="AB44" s="7"/>
      <c r="AC44" s="89" t="s">
        <v>181</v>
      </c>
      <c r="AD44" s="7"/>
    </row>
    <row r="45" spans="1:30" ht="16.5" customHeight="1" x14ac:dyDescent="0.2">
      <c r="A45" s="7"/>
      <c r="B45" s="7"/>
      <c r="C45" s="7" t="s">
        <v>141</v>
      </c>
      <c r="D45" s="7"/>
      <c r="E45" s="7"/>
      <c r="F45" s="7"/>
      <c r="G45" s="7"/>
      <c r="H45" s="7"/>
      <c r="I45" s="7"/>
      <c r="J45" s="7"/>
      <c r="K45" s="7"/>
      <c r="L45" s="9" t="s">
        <v>140</v>
      </c>
      <c r="M45" s="89" t="s">
        <v>181</v>
      </c>
      <c r="N45" s="7"/>
      <c r="O45" s="89" t="s">
        <v>176</v>
      </c>
      <c r="P45" s="7"/>
      <c r="Q45" s="89" t="s">
        <v>181</v>
      </c>
      <c r="R45" s="7"/>
      <c r="S45" s="89" t="s">
        <v>181</v>
      </c>
      <c r="T45" s="7"/>
      <c r="U45" s="89" t="s">
        <v>181</v>
      </c>
      <c r="V45" s="7"/>
      <c r="W45" s="89" t="s">
        <v>181</v>
      </c>
      <c r="X45" s="7"/>
      <c r="Y45" s="89" t="s">
        <v>176</v>
      </c>
      <c r="Z45" s="7"/>
      <c r="AA45" s="89" t="s">
        <v>181</v>
      </c>
      <c r="AB45" s="7"/>
      <c r="AC45" s="89" t="s">
        <v>181</v>
      </c>
      <c r="AD45" s="7"/>
    </row>
    <row r="46" spans="1:30" ht="16.5" customHeight="1" x14ac:dyDescent="0.2">
      <c r="A46" s="7"/>
      <c r="B46" s="7" t="s">
        <v>246</v>
      </c>
      <c r="C46" s="7"/>
      <c r="D46" s="7"/>
      <c r="E46" s="7"/>
      <c r="F46" s="7"/>
      <c r="G46" s="7"/>
      <c r="H46" s="7"/>
      <c r="I46" s="7"/>
      <c r="J46" s="7"/>
      <c r="K46" s="7"/>
      <c r="L46" s="9" t="s">
        <v>140</v>
      </c>
      <c r="M46" s="90">
        <v>18.5</v>
      </c>
      <c r="N46" s="96">
        <v>1.5</v>
      </c>
      <c r="O46" s="90">
        <v>17.5</v>
      </c>
      <c r="P46" s="96">
        <v>1.6</v>
      </c>
      <c r="Q46" s="90">
        <v>19.899999999999999</v>
      </c>
      <c r="R46" s="96">
        <v>1.8</v>
      </c>
      <c r="S46" s="90">
        <v>25.3</v>
      </c>
      <c r="T46" s="96">
        <v>2.1</v>
      </c>
      <c r="U46" s="90">
        <v>18.2</v>
      </c>
      <c r="V46" s="96">
        <v>1.8</v>
      </c>
      <c r="W46" s="90">
        <v>22.8</v>
      </c>
      <c r="X46" s="96">
        <v>2.4</v>
      </c>
      <c r="Y46" s="90">
        <v>21</v>
      </c>
      <c r="Z46" s="96">
        <v>2.4</v>
      </c>
      <c r="AA46" s="90">
        <v>24.2</v>
      </c>
      <c r="AB46" s="96">
        <v>3.5</v>
      </c>
      <c r="AC46" s="90">
        <v>19.399999999999999</v>
      </c>
      <c r="AD46" s="96">
        <v>0.8</v>
      </c>
    </row>
    <row r="47" spans="1:30" ht="16.5" customHeight="1" x14ac:dyDescent="0.2">
      <c r="A47" s="7"/>
      <c r="B47" s="7"/>
      <c r="C47" s="7" t="s">
        <v>141</v>
      </c>
      <c r="D47" s="7"/>
      <c r="E47" s="7"/>
      <c r="F47" s="7"/>
      <c r="G47" s="7"/>
      <c r="H47" s="7"/>
      <c r="I47" s="7"/>
      <c r="J47" s="7"/>
      <c r="K47" s="7"/>
      <c r="L47" s="9" t="s">
        <v>140</v>
      </c>
      <c r="M47" s="92">
        <v>4.2</v>
      </c>
      <c r="N47" s="7"/>
      <c r="O47" s="92">
        <v>4.7</v>
      </c>
      <c r="P47" s="7"/>
      <c r="Q47" s="92">
        <v>4.7</v>
      </c>
      <c r="R47" s="7"/>
      <c r="S47" s="92">
        <v>4.3</v>
      </c>
      <c r="T47" s="7"/>
      <c r="U47" s="92">
        <v>4.9000000000000004</v>
      </c>
      <c r="V47" s="7"/>
      <c r="W47" s="92">
        <v>5.5</v>
      </c>
      <c r="X47" s="7"/>
      <c r="Y47" s="92">
        <v>5.8</v>
      </c>
      <c r="Z47" s="7"/>
      <c r="AA47" s="92">
        <v>7.4</v>
      </c>
      <c r="AB47" s="7"/>
      <c r="AC47" s="92">
        <v>2.2000000000000002</v>
      </c>
      <c r="AD47" s="7"/>
    </row>
    <row r="48" spans="1:30" ht="16.5" customHeight="1" x14ac:dyDescent="0.2">
      <c r="A48" s="7"/>
      <c r="B48" s="7" t="s">
        <v>247</v>
      </c>
      <c r="C48" s="7"/>
      <c r="D48" s="7"/>
      <c r="E48" s="7"/>
      <c r="F48" s="7"/>
      <c r="G48" s="7"/>
      <c r="H48" s="7"/>
      <c r="I48" s="7"/>
      <c r="J48" s="7"/>
      <c r="K48" s="7"/>
      <c r="L48" s="9" t="s">
        <v>248</v>
      </c>
      <c r="M48" s="93">
        <v>1027.5</v>
      </c>
      <c r="N48" s="7"/>
      <c r="O48" s="85">
        <v>760.4</v>
      </c>
      <c r="P48" s="7"/>
      <c r="Q48" s="85">
        <v>682.8</v>
      </c>
      <c r="R48" s="7"/>
      <c r="S48" s="85">
        <v>443.1</v>
      </c>
      <c r="T48" s="7"/>
      <c r="U48" s="85">
        <v>228.3</v>
      </c>
      <c r="V48" s="7"/>
      <c r="W48" s="90">
        <v>86.9</v>
      </c>
      <c r="X48" s="7"/>
      <c r="Y48" s="90">
        <v>58.5</v>
      </c>
      <c r="Z48" s="7"/>
      <c r="AA48" s="90">
        <v>30.7</v>
      </c>
      <c r="AB48" s="7"/>
      <c r="AC48" s="93">
        <v>3318.2</v>
      </c>
      <c r="AD48" s="7"/>
    </row>
    <row r="49" spans="1:30" ht="16.5" customHeight="1" x14ac:dyDescent="0.2">
      <c r="A49" s="7" t="s">
        <v>147</v>
      </c>
      <c r="B49" s="7"/>
      <c r="C49" s="7"/>
      <c r="D49" s="7"/>
      <c r="E49" s="7"/>
      <c r="F49" s="7"/>
      <c r="G49" s="7"/>
      <c r="H49" s="7"/>
      <c r="I49" s="7"/>
      <c r="J49" s="7"/>
      <c r="K49" s="7"/>
      <c r="L49" s="9"/>
      <c r="M49" s="10"/>
      <c r="N49" s="7"/>
      <c r="O49" s="10"/>
      <c r="P49" s="7"/>
      <c r="Q49" s="10"/>
      <c r="R49" s="7"/>
      <c r="S49" s="10"/>
      <c r="T49" s="7"/>
      <c r="U49" s="10"/>
      <c r="V49" s="7"/>
      <c r="W49" s="10"/>
      <c r="X49" s="7"/>
      <c r="Y49" s="10"/>
      <c r="Z49" s="7"/>
      <c r="AA49" s="10"/>
      <c r="AB49" s="7"/>
      <c r="AC49" s="10"/>
      <c r="AD49" s="7"/>
    </row>
    <row r="50" spans="1:30" ht="16.5" customHeight="1" x14ac:dyDescent="0.2">
      <c r="A50" s="7"/>
      <c r="B50" s="7" t="s">
        <v>175</v>
      </c>
      <c r="C50" s="7"/>
      <c r="D50" s="7"/>
      <c r="E50" s="7"/>
      <c r="F50" s="7"/>
      <c r="G50" s="7"/>
      <c r="H50" s="7"/>
      <c r="I50" s="7"/>
      <c r="J50" s="7"/>
      <c r="K50" s="7"/>
      <c r="L50" s="9" t="s">
        <v>140</v>
      </c>
      <c r="M50" s="90">
        <v>18.899999999999999</v>
      </c>
      <c r="N50" s="96">
        <v>1.8</v>
      </c>
      <c r="O50" s="90">
        <v>17.7</v>
      </c>
      <c r="P50" s="96">
        <v>1.9</v>
      </c>
      <c r="Q50" s="90">
        <v>20.3</v>
      </c>
      <c r="R50" s="96">
        <v>2.2000000000000002</v>
      </c>
      <c r="S50" s="90">
        <v>22.9</v>
      </c>
      <c r="T50" s="96">
        <v>2.7</v>
      </c>
      <c r="U50" s="90">
        <v>18.600000000000001</v>
      </c>
      <c r="V50" s="96">
        <v>2.1</v>
      </c>
      <c r="W50" s="89" t="s">
        <v>176</v>
      </c>
      <c r="X50" s="7"/>
      <c r="Y50" s="90">
        <v>21.3</v>
      </c>
      <c r="Z50" s="96">
        <v>2.1</v>
      </c>
      <c r="AA50" s="89" t="s">
        <v>176</v>
      </c>
      <c r="AB50" s="7"/>
      <c r="AC50" s="90">
        <v>19.2</v>
      </c>
      <c r="AD50" s="96">
        <v>0.8</v>
      </c>
    </row>
    <row r="51" spans="1:30" ht="16.5" customHeight="1" x14ac:dyDescent="0.2">
      <c r="A51" s="7"/>
      <c r="B51" s="7"/>
      <c r="C51" s="7" t="s">
        <v>141</v>
      </c>
      <c r="D51" s="7"/>
      <c r="E51" s="7"/>
      <c r="F51" s="7"/>
      <c r="G51" s="7"/>
      <c r="H51" s="7"/>
      <c r="I51" s="7"/>
      <c r="J51" s="7"/>
      <c r="K51" s="7"/>
      <c r="L51" s="9" t="s">
        <v>140</v>
      </c>
      <c r="M51" s="92">
        <v>4.8</v>
      </c>
      <c r="N51" s="7"/>
      <c r="O51" s="92">
        <v>5.6</v>
      </c>
      <c r="P51" s="7"/>
      <c r="Q51" s="92">
        <v>5.5</v>
      </c>
      <c r="R51" s="7"/>
      <c r="S51" s="92">
        <v>5.9</v>
      </c>
      <c r="T51" s="7"/>
      <c r="U51" s="92">
        <v>5.6</v>
      </c>
      <c r="V51" s="7"/>
      <c r="W51" s="89" t="s">
        <v>176</v>
      </c>
      <c r="X51" s="7"/>
      <c r="Y51" s="92">
        <v>5</v>
      </c>
      <c r="Z51" s="7"/>
      <c r="AA51" s="89" t="s">
        <v>176</v>
      </c>
      <c r="AB51" s="7"/>
      <c r="AC51" s="92">
        <v>2.1</v>
      </c>
      <c r="AD51" s="7"/>
    </row>
    <row r="52" spans="1:30" ht="16.5" customHeight="1" x14ac:dyDescent="0.2">
      <c r="A52" s="7"/>
      <c r="B52" s="7" t="s">
        <v>177</v>
      </c>
      <c r="C52" s="7"/>
      <c r="D52" s="7"/>
      <c r="E52" s="7"/>
      <c r="F52" s="7"/>
      <c r="G52" s="7"/>
      <c r="H52" s="7"/>
      <c r="I52" s="7"/>
      <c r="J52" s="7"/>
      <c r="K52" s="7"/>
      <c r="L52" s="9" t="s">
        <v>140</v>
      </c>
      <c r="M52" s="90">
        <v>25.5</v>
      </c>
      <c r="N52" s="96">
        <v>4</v>
      </c>
      <c r="O52" s="90">
        <v>23.5</v>
      </c>
      <c r="P52" s="96">
        <v>5</v>
      </c>
      <c r="Q52" s="90">
        <v>23.3</v>
      </c>
      <c r="R52" s="96">
        <v>4.2</v>
      </c>
      <c r="S52" s="90">
        <v>28.4</v>
      </c>
      <c r="T52" s="96">
        <v>6.5</v>
      </c>
      <c r="U52" s="88">
        <v>20.9</v>
      </c>
      <c r="V52" s="95">
        <v>10.9</v>
      </c>
      <c r="W52" s="90">
        <v>21.3</v>
      </c>
      <c r="X52" s="96">
        <v>3.6</v>
      </c>
      <c r="Y52" s="89" t="s">
        <v>150</v>
      </c>
      <c r="Z52" s="7"/>
      <c r="AA52" s="89" t="s">
        <v>176</v>
      </c>
      <c r="AB52" s="7"/>
      <c r="AC52" s="90">
        <v>24.3</v>
      </c>
      <c r="AD52" s="96">
        <v>2.5</v>
      </c>
    </row>
    <row r="53" spans="1:30" ht="16.5" customHeight="1" x14ac:dyDescent="0.2">
      <c r="A53" s="7"/>
      <c r="B53" s="7"/>
      <c r="C53" s="7" t="s">
        <v>141</v>
      </c>
      <c r="D53" s="7"/>
      <c r="E53" s="7"/>
      <c r="F53" s="7"/>
      <c r="G53" s="7"/>
      <c r="H53" s="7"/>
      <c r="I53" s="7"/>
      <c r="J53" s="7"/>
      <c r="K53" s="7"/>
      <c r="L53" s="9" t="s">
        <v>140</v>
      </c>
      <c r="M53" s="92">
        <v>8</v>
      </c>
      <c r="N53" s="7"/>
      <c r="O53" s="90">
        <v>10.9</v>
      </c>
      <c r="P53" s="7"/>
      <c r="Q53" s="92">
        <v>9.3000000000000007</v>
      </c>
      <c r="R53" s="7"/>
      <c r="S53" s="90">
        <v>11.7</v>
      </c>
      <c r="T53" s="7"/>
      <c r="U53" s="90">
        <v>26.7</v>
      </c>
      <c r="V53" s="7"/>
      <c r="W53" s="92">
        <v>8.6999999999999993</v>
      </c>
      <c r="X53" s="7"/>
      <c r="Y53" s="89" t="s">
        <v>150</v>
      </c>
      <c r="Z53" s="7"/>
      <c r="AA53" s="89" t="s">
        <v>176</v>
      </c>
      <c r="AB53" s="7"/>
      <c r="AC53" s="92">
        <v>5.3</v>
      </c>
      <c r="AD53" s="7"/>
    </row>
    <row r="54" spans="1:30" ht="16.5" customHeight="1" x14ac:dyDescent="0.2">
      <c r="A54" s="7"/>
      <c r="B54" s="7" t="s">
        <v>178</v>
      </c>
      <c r="C54" s="7"/>
      <c r="D54" s="7"/>
      <c r="E54" s="7"/>
      <c r="F54" s="7"/>
      <c r="G54" s="7"/>
      <c r="H54" s="7"/>
      <c r="I54" s="7"/>
      <c r="J54" s="7"/>
      <c r="K54" s="7"/>
      <c r="L54" s="9" t="s">
        <v>140</v>
      </c>
      <c r="M54" s="89" t="s">
        <v>150</v>
      </c>
      <c r="N54" s="7"/>
      <c r="O54" s="88">
        <v>21.7</v>
      </c>
      <c r="P54" s="95">
        <v>14.3</v>
      </c>
      <c r="Q54" s="90">
        <v>25.6</v>
      </c>
      <c r="R54" s="96">
        <v>4</v>
      </c>
      <c r="S54" s="90">
        <v>40.799999999999997</v>
      </c>
      <c r="T54" s="95">
        <v>11.2</v>
      </c>
      <c r="U54" s="90">
        <v>12.2</v>
      </c>
      <c r="V54" s="96">
        <v>5.5</v>
      </c>
      <c r="W54" s="89" t="s">
        <v>150</v>
      </c>
      <c r="X54" s="7"/>
      <c r="Y54" s="89" t="s">
        <v>176</v>
      </c>
      <c r="Z54" s="7"/>
      <c r="AA54" s="88">
        <v>23.8</v>
      </c>
      <c r="AB54" s="95">
        <v>16.8</v>
      </c>
      <c r="AC54" s="90">
        <v>24.2</v>
      </c>
      <c r="AD54" s="96">
        <v>2.9</v>
      </c>
    </row>
    <row r="55" spans="1:30" ht="16.5" customHeight="1" x14ac:dyDescent="0.2">
      <c r="A55" s="7"/>
      <c r="B55" s="7"/>
      <c r="C55" s="7" t="s">
        <v>141</v>
      </c>
      <c r="D55" s="7"/>
      <c r="E55" s="7"/>
      <c r="F55" s="7"/>
      <c r="G55" s="7"/>
      <c r="H55" s="7"/>
      <c r="I55" s="7"/>
      <c r="J55" s="7"/>
      <c r="K55" s="7"/>
      <c r="L55" s="9" t="s">
        <v>140</v>
      </c>
      <c r="M55" s="89" t="s">
        <v>150</v>
      </c>
      <c r="N55" s="7"/>
      <c r="O55" s="90">
        <v>33.5</v>
      </c>
      <c r="P55" s="7"/>
      <c r="Q55" s="92">
        <v>8</v>
      </c>
      <c r="R55" s="7"/>
      <c r="S55" s="90">
        <v>14</v>
      </c>
      <c r="T55" s="7"/>
      <c r="U55" s="90">
        <v>22.8</v>
      </c>
      <c r="V55" s="7"/>
      <c r="W55" s="89" t="s">
        <v>150</v>
      </c>
      <c r="X55" s="7"/>
      <c r="Y55" s="89" t="s">
        <v>176</v>
      </c>
      <c r="Z55" s="7"/>
      <c r="AA55" s="90">
        <v>35.9</v>
      </c>
      <c r="AB55" s="7"/>
      <c r="AC55" s="92">
        <v>6</v>
      </c>
      <c r="AD55" s="7"/>
    </row>
    <row r="56" spans="1:30" ht="16.5" customHeight="1" x14ac:dyDescent="0.2">
      <c r="A56" s="7"/>
      <c r="B56" s="7" t="s">
        <v>179</v>
      </c>
      <c r="C56" s="7"/>
      <c r="D56" s="7"/>
      <c r="E56" s="7"/>
      <c r="F56" s="7"/>
      <c r="G56" s="7"/>
      <c r="H56" s="7"/>
      <c r="I56" s="7"/>
      <c r="J56" s="7"/>
      <c r="K56" s="7"/>
      <c r="L56" s="9" t="s">
        <v>140</v>
      </c>
      <c r="M56" s="89" t="s">
        <v>150</v>
      </c>
      <c r="N56" s="7"/>
      <c r="O56" s="89" t="s">
        <v>150</v>
      </c>
      <c r="P56" s="7"/>
      <c r="Q56" s="88">
        <v>39.5</v>
      </c>
      <c r="R56" s="95">
        <v>24.8</v>
      </c>
      <c r="S56" s="88">
        <v>23.8</v>
      </c>
      <c r="T56" s="95">
        <v>20.3</v>
      </c>
      <c r="U56" s="88">
        <v>24.6</v>
      </c>
      <c r="V56" s="95">
        <v>12.8</v>
      </c>
      <c r="W56" s="89" t="s">
        <v>150</v>
      </c>
      <c r="X56" s="7"/>
      <c r="Y56" s="89" t="s">
        <v>176</v>
      </c>
      <c r="Z56" s="7"/>
      <c r="AA56" s="88">
        <v>52.1</v>
      </c>
      <c r="AB56" s="95">
        <v>30.9</v>
      </c>
      <c r="AC56" s="90">
        <v>32.1</v>
      </c>
      <c r="AD56" s="95">
        <v>11.1</v>
      </c>
    </row>
    <row r="57" spans="1:30" ht="16.5" customHeight="1" x14ac:dyDescent="0.2">
      <c r="A57" s="7"/>
      <c r="B57" s="7"/>
      <c r="C57" s="7" t="s">
        <v>141</v>
      </c>
      <c r="D57" s="7"/>
      <c r="E57" s="7"/>
      <c r="F57" s="7"/>
      <c r="G57" s="7"/>
      <c r="H57" s="7"/>
      <c r="I57" s="7"/>
      <c r="J57" s="7"/>
      <c r="K57" s="7"/>
      <c r="L57" s="9" t="s">
        <v>140</v>
      </c>
      <c r="M57" s="89" t="s">
        <v>150</v>
      </c>
      <c r="N57" s="7"/>
      <c r="O57" s="89" t="s">
        <v>150</v>
      </c>
      <c r="P57" s="7"/>
      <c r="Q57" s="90">
        <v>32.1</v>
      </c>
      <c r="R57" s="7"/>
      <c r="S57" s="90">
        <v>43.5</v>
      </c>
      <c r="T57" s="7"/>
      <c r="U57" s="90">
        <v>26.5</v>
      </c>
      <c r="V57" s="7"/>
      <c r="W57" s="89" t="s">
        <v>150</v>
      </c>
      <c r="X57" s="7"/>
      <c r="Y57" s="89" t="s">
        <v>176</v>
      </c>
      <c r="Z57" s="7"/>
      <c r="AA57" s="90">
        <v>30.2</v>
      </c>
      <c r="AB57" s="7"/>
      <c r="AC57" s="90">
        <v>17.7</v>
      </c>
      <c r="AD57" s="7"/>
    </row>
    <row r="58" spans="1:30" ht="16.5" customHeight="1" x14ac:dyDescent="0.2">
      <c r="A58" s="7"/>
      <c r="B58" s="7" t="s">
        <v>284</v>
      </c>
      <c r="C58" s="7"/>
      <c r="D58" s="7"/>
      <c r="E58" s="7"/>
      <c r="F58" s="7"/>
      <c r="G58" s="7"/>
      <c r="H58" s="7"/>
      <c r="I58" s="7"/>
      <c r="J58" s="7"/>
      <c r="K58" s="7"/>
      <c r="L58" s="9" t="s">
        <v>140</v>
      </c>
      <c r="M58" s="89" t="s">
        <v>181</v>
      </c>
      <c r="N58" s="7"/>
      <c r="O58" s="89" t="s">
        <v>176</v>
      </c>
      <c r="P58" s="7"/>
      <c r="Q58" s="89" t="s">
        <v>181</v>
      </c>
      <c r="R58" s="7"/>
      <c r="S58" s="89" t="s">
        <v>181</v>
      </c>
      <c r="T58" s="7"/>
      <c r="U58" s="89" t="s">
        <v>181</v>
      </c>
      <c r="V58" s="7"/>
      <c r="W58" s="89" t="s">
        <v>181</v>
      </c>
      <c r="X58" s="7"/>
      <c r="Y58" s="89" t="s">
        <v>176</v>
      </c>
      <c r="Z58" s="7"/>
      <c r="AA58" s="89" t="s">
        <v>181</v>
      </c>
      <c r="AB58" s="7"/>
      <c r="AC58" s="89" t="s">
        <v>181</v>
      </c>
      <c r="AD58" s="7"/>
    </row>
    <row r="59" spans="1:30" ht="16.5" customHeight="1" x14ac:dyDescent="0.2">
      <c r="A59" s="7"/>
      <c r="B59" s="7"/>
      <c r="C59" s="7" t="s">
        <v>141</v>
      </c>
      <c r="D59" s="7"/>
      <c r="E59" s="7"/>
      <c r="F59" s="7"/>
      <c r="G59" s="7"/>
      <c r="H59" s="7"/>
      <c r="I59" s="7"/>
      <c r="J59" s="7"/>
      <c r="K59" s="7"/>
      <c r="L59" s="9" t="s">
        <v>140</v>
      </c>
      <c r="M59" s="89" t="s">
        <v>181</v>
      </c>
      <c r="N59" s="7"/>
      <c r="O59" s="89" t="s">
        <v>176</v>
      </c>
      <c r="P59" s="7"/>
      <c r="Q59" s="89" t="s">
        <v>181</v>
      </c>
      <c r="R59" s="7"/>
      <c r="S59" s="89" t="s">
        <v>181</v>
      </c>
      <c r="T59" s="7"/>
      <c r="U59" s="89" t="s">
        <v>181</v>
      </c>
      <c r="V59" s="7"/>
      <c r="W59" s="89" t="s">
        <v>181</v>
      </c>
      <c r="X59" s="7"/>
      <c r="Y59" s="89" t="s">
        <v>176</v>
      </c>
      <c r="Z59" s="7"/>
      <c r="AA59" s="89" t="s">
        <v>181</v>
      </c>
      <c r="AB59" s="7"/>
      <c r="AC59" s="89" t="s">
        <v>181</v>
      </c>
      <c r="AD59" s="7"/>
    </row>
    <row r="60" spans="1:30" ht="16.5" customHeight="1" x14ac:dyDescent="0.2">
      <c r="A60" s="7"/>
      <c r="B60" s="7" t="s">
        <v>246</v>
      </c>
      <c r="C60" s="7"/>
      <c r="D60" s="7"/>
      <c r="E60" s="7"/>
      <c r="F60" s="7"/>
      <c r="G60" s="7"/>
      <c r="H60" s="7"/>
      <c r="I60" s="7"/>
      <c r="J60" s="7"/>
      <c r="K60" s="7"/>
      <c r="L60" s="9" t="s">
        <v>140</v>
      </c>
      <c r="M60" s="90">
        <v>20.399999999999999</v>
      </c>
      <c r="N60" s="96">
        <v>1.7</v>
      </c>
      <c r="O60" s="90">
        <v>18.8</v>
      </c>
      <c r="P60" s="96">
        <v>1.8</v>
      </c>
      <c r="Q60" s="90">
        <v>22.3</v>
      </c>
      <c r="R60" s="96">
        <v>2</v>
      </c>
      <c r="S60" s="90">
        <v>25.3</v>
      </c>
      <c r="T60" s="96">
        <v>2.5</v>
      </c>
      <c r="U60" s="90">
        <v>18.5</v>
      </c>
      <c r="V60" s="96">
        <v>1.8</v>
      </c>
      <c r="W60" s="90">
        <v>21.5</v>
      </c>
      <c r="X60" s="96">
        <v>2.9</v>
      </c>
      <c r="Y60" s="90">
        <v>21.3</v>
      </c>
      <c r="Z60" s="96">
        <v>2.1</v>
      </c>
      <c r="AA60" s="90">
        <v>33.4</v>
      </c>
      <c r="AB60" s="95">
        <v>14.6</v>
      </c>
      <c r="AC60" s="90">
        <v>20.9</v>
      </c>
      <c r="AD60" s="96">
        <v>0.9</v>
      </c>
    </row>
    <row r="61" spans="1:30" ht="16.5" customHeight="1" x14ac:dyDescent="0.2">
      <c r="A61" s="7"/>
      <c r="B61" s="7"/>
      <c r="C61" s="7" t="s">
        <v>141</v>
      </c>
      <c r="D61" s="7"/>
      <c r="E61" s="7"/>
      <c r="F61" s="7"/>
      <c r="G61" s="7"/>
      <c r="H61" s="7"/>
      <c r="I61" s="7"/>
      <c r="J61" s="7"/>
      <c r="K61" s="7"/>
      <c r="L61" s="9" t="s">
        <v>140</v>
      </c>
      <c r="M61" s="92">
        <v>4.2</v>
      </c>
      <c r="N61" s="7"/>
      <c r="O61" s="92">
        <v>5</v>
      </c>
      <c r="P61" s="7"/>
      <c r="Q61" s="92">
        <v>4.5</v>
      </c>
      <c r="R61" s="7"/>
      <c r="S61" s="92">
        <v>5</v>
      </c>
      <c r="T61" s="7"/>
      <c r="U61" s="92">
        <v>5.0999999999999996</v>
      </c>
      <c r="V61" s="7"/>
      <c r="W61" s="92">
        <v>7</v>
      </c>
      <c r="X61" s="7"/>
      <c r="Y61" s="92">
        <v>5</v>
      </c>
      <c r="Z61" s="7"/>
      <c r="AA61" s="90">
        <v>22.3</v>
      </c>
      <c r="AB61" s="7"/>
      <c r="AC61" s="92">
        <v>2.1</v>
      </c>
      <c r="AD61" s="7"/>
    </row>
    <row r="62" spans="1:30" ht="16.5" customHeight="1" x14ac:dyDescent="0.2">
      <c r="A62" s="13"/>
      <c r="B62" s="13" t="s">
        <v>247</v>
      </c>
      <c r="C62" s="13"/>
      <c r="D62" s="13"/>
      <c r="E62" s="13"/>
      <c r="F62" s="13"/>
      <c r="G62" s="13"/>
      <c r="H62" s="13"/>
      <c r="I62" s="13"/>
      <c r="J62" s="13"/>
      <c r="K62" s="13"/>
      <c r="L62" s="14" t="s">
        <v>248</v>
      </c>
      <c r="M62" s="94">
        <v>1063.2</v>
      </c>
      <c r="N62" s="13"/>
      <c r="O62" s="86">
        <v>749.3</v>
      </c>
      <c r="P62" s="13"/>
      <c r="Q62" s="86">
        <v>694.6</v>
      </c>
      <c r="R62" s="13"/>
      <c r="S62" s="86">
        <v>395.4</v>
      </c>
      <c r="T62" s="13"/>
      <c r="U62" s="86">
        <v>220</v>
      </c>
      <c r="V62" s="13"/>
      <c r="W62" s="91">
        <v>77.8</v>
      </c>
      <c r="X62" s="13"/>
      <c r="Y62" s="91">
        <v>55.2</v>
      </c>
      <c r="Z62" s="13"/>
      <c r="AA62" s="91">
        <v>38.5</v>
      </c>
      <c r="AB62" s="13"/>
      <c r="AC62" s="94">
        <v>3294</v>
      </c>
      <c r="AD62" s="13"/>
    </row>
    <row r="63" spans="1:30" ht="4.5" customHeight="1" x14ac:dyDescent="0.2">
      <c r="A63" s="25"/>
      <c r="B63" s="2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1:30" ht="16.5" customHeight="1" x14ac:dyDescent="0.2">
      <c r="A64" s="25"/>
      <c r="B64" s="25"/>
      <c r="C64" s="345" t="s">
        <v>286</v>
      </c>
      <c r="D64" s="345"/>
      <c r="E64" s="345"/>
      <c r="F64" s="345"/>
      <c r="G64" s="345"/>
      <c r="H64" s="345"/>
      <c r="I64" s="345"/>
      <c r="J64" s="345"/>
      <c r="K64" s="345"/>
      <c r="L64" s="345"/>
      <c r="M64" s="345"/>
      <c r="N64" s="345"/>
      <c r="O64" s="345"/>
      <c r="P64" s="345"/>
      <c r="Q64" s="345"/>
      <c r="R64" s="345"/>
      <c r="S64" s="345"/>
      <c r="T64" s="345"/>
      <c r="U64" s="345"/>
      <c r="V64" s="345"/>
      <c r="W64" s="345"/>
      <c r="X64" s="345"/>
      <c r="Y64" s="345"/>
      <c r="Z64" s="345"/>
      <c r="AA64" s="345"/>
      <c r="AB64" s="345"/>
      <c r="AC64" s="345"/>
      <c r="AD64" s="345"/>
    </row>
    <row r="65" spans="1:30" ht="4.5" customHeight="1" x14ac:dyDescent="0.2">
      <c r="A65" s="25"/>
      <c r="B65" s="2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1:30" ht="16.5" customHeight="1" x14ac:dyDescent="0.2">
      <c r="A66" s="25" t="s">
        <v>79</v>
      </c>
      <c r="B66" s="25"/>
      <c r="C66" s="345" t="s">
        <v>153</v>
      </c>
      <c r="D66" s="345"/>
      <c r="E66" s="345"/>
      <c r="F66" s="345"/>
      <c r="G66" s="345"/>
      <c r="H66" s="345"/>
      <c r="I66" s="345"/>
      <c r="J66" s="345"/>
      <c r="K66" s="345"/>
      <c r="L66" s="345"/>
      <c r="M66" s="345"/>
      <c r="N66" s="345"/>
      <c r="O66" s="345"/>
      <c r="P66" s="345"/>
      <c r="Q66" s="345"/>
      <c r="R66" s="345"/>
      <c r="S66" s="345"/>
      <c r="T66" s="345"/>
      <c r="U66" s="345"/>
      <c r="V66" s="345"/>
      <c r="W66" s="345"/>
      <c r="X66" s="345"/>
      <c r="Y66" s="345"/>
      <c r="Z66" s="345"/>
      <c r="AA66" s="345"/>
      <c r="AB66" s="345"/>
      <c r="AC66" s="345"/>
      <c r="AD66" s="345"/>
    </row>
    <row r="67" spans="1:30" ht="16.5" customHeight="1" x14ac:dyDescent="0.2">
      <c r="A67" s="25" t="s">
        <v>80</v>
      </c>
      <c r="B67" s="25"/>
      <c r="C67" s="345" t="s">
        <v>154</v>
      </c>
      <c r="D67" s="345"/>
      <c r="E67" s="345"/>
      <c r="F67" s="345"/>
      <c r="G67" s="345"/>
      <c r="H67" s="345"/>
      <c r="I67" s="345"/>
      <c r="J67" s="345"/>
      <c r="K67" s="345"/>
      <c r="L67" s="345"/>
      <c r="M67" s="345"/>
      <c r="N67" s="345"/>
      <c r="O67" s="345"/>
      <c r="P67" s="345"/>
      <c r="Q67" s="345"/>
      <c r="R67" s="345"/>
      <c r="S67" s="345"/>
      <c r="T67" s="345"/>
      <c r="U67" s="345"/>
      <c r="V67" s="345"/>
      <c r="W67" s="345"/>
      <c r="X67" s="345"/>
      <c r="Y67" s="345"/>
      <c r="Z67" s="345"/>
      <c r="AA67" s="345"/>
      <c r="AB67" s="345"/>
      <c r="AC67" s="345"/>
      <c r="AD67" s="345"/>
    </row>
    <row r="68" spans="1:30" ht="29.45" customHeight="1" x14ac:dyDescent="0.2">
      <c r="A68" s="25" t="s">
        <v>81</v>
      </c>
      <c r="B68" s="25"/>
      <c r="C68" s="345" t="s">
        <v>187</v>
      </c>
      <c r="D68" s="345"/>
      <c r="E68" s="345"/>
      <c r="F68" s="345"/>
      <c r="G68" s="345"/>
      <c r="H68" s="345"/>
      <c r="I68" s="345"/>
      <c r="J68" s="345"/>
      <c r="K68" s="345"/>
      <c r="L68" s="345"/>
      <c r="M68" s="345"/>
      <c r="N68" s="345"/>
      <c r="O68" s="345"/>
      <c r="P68" s="345"/>
      <c r="Q68" s="345"/>
      <c r="R68" s="345"/>
      <c r="S68" s="345"/>
      <c r="T68" s="345"/>
      <c r="U68" s="345"/>
      <c r="V68" s="345"/>
      <c r="W68" s="345"/>
      <c r="X68" s="345"/>
      <c r="Y68" s="345"/>
      <c r="Z68" s="345"/>
      <c r="AA68" s="345"/>
      <c r="AB68" s="345"/>
      <c r="AC68" s="345"/>
      <c r="AD68" s="345"/>
    </row>
    <row r="69" spans="1:30" ht="68.099999999999994" customHeight="1" x14ac:dyDescent="0.2">
      <c r="A69" s="25" t="s">
        <v>82</v>
      </c>
      <c r="B69" s="25"/>
      <c r="C69" s="345" t="s">
        <v>287</v>
      </c>
      <c r="D69" s="345"/>
      <c r="E69" s="345"/>
      <c r="F69" s="345"/>
      <c r="G69" s="345"/>
      <c r="H69" s="345"/>
      <c r="I69" s="345"/>
      <c r="J69" s="345"/>
      <c r="K69" s="345"/>
      <c r="L69" s="345"/>
      <c r="M69" s="345"/>
      <c r="N69" s="345"/>
      <c r="O69" s="345"/>
      <c r="P69" s="345"/>
      <c r="Q69" s="345"/>
      <c r="R69" s="345"/>
      <c r="S69" s="345"/>
      <c r="T69" s="345"/>
      <c r="U69" s="345"/>
      <c r="V69" s="345"/>
      <c r="W69" s="345"/>
      <c r="X69" s="345"/>
      <c r="Y69" s="345"/>
      <c r="Z69" s="345"/>
      <c r="AA69" s="345"/>
      <c r="AB69" s="345"/>
      <c r="AC69" s="345"/>
      <c r="AD69" s="345"/>
    </row>
    <row r="70" spans="1:30" ht="29.45" customHeight="1" x14ac:dyDescent="0.2">
      <c r="A70" s="25" t="s">
        <v>83</v>
      </c>
      <c r="B70" s="25"/>
      <c r="C70" s="345" t="s">
        <v>157</v>
      </c>
      <c r="D70" s="345"/>
      <c r="E70" s="345"/>
      <c r="F70" s="345"/>
      <c r="G70" s="345"/>
      <c r="H70" s="345"/>
      <c r="I70" s="345"/>
      <c r="J70" s="345"/>
      <c r="K70" s="345"/>
      <c r="L70" s="345"/>
      <c r="M70" s="345"/>
      <c r="N70" s="345"/>
      <c r="O70" s="345"/>
      <c r="P70" s="345"/>
      <c r="Q70" s="345"/>
      <c r="R70" s="345"/>
      <c r="S70" s="345"/>
      <c r="T70" s="345"/>
      <c r="U70" s="345"/>
      <c r="V70" s="345"/>
      <c r="W70" s="345"/>
      <c r="X70" s="345"/>
      <c r="Y70" s="345"/>
      <c r="Z70" s="345"/>
      <c r="AA70" s="345"/>
      <c r="AB70" s="345"/>
      <c r="AC70" s="345"/>
      <c r="AD70" s="345"/>
    </row>
    <row r="71" spans="1:30" ht="16.5" customHeight="1" x14ac:dyDescent="0.2">
      <c r="A71" s="25" t="s">
        <v>84</v>
      </c>
      <c r="B71" s="25"/>
      <c r="C71" s="345" t="s">
        <v>288</v>
      </c>
      <c r="D71" s="345"/>
      <c r="E71" s="345"/>
      <c r="F71" s="345"/>
      <c r="G71" s="345"/>
      <c r="H71" s="345"/>
      <c r="I71" s="345"/>
      <c r="J71" s="345"/>
      <c r="K71" s="345"/>
      <c r="L71" s="345"/>
      <c r="M71" s="345"/>
      <c r="N71" s="345"/>
      <c r="O71" s="345"/>
      <c r="P71" s="345"/>
      <c r="Q71" s="345"/>
      <c r="R71" s="345"/>
      <c r="S71" s="345"/>
      <c r="T71" s="345"/>
      <c r="U71" s="345"/>
      <c r="V71" s="345"/>
      <c r="W71" s="345"/>
      <c r="X71" s="345"/>
      <c r="Y71" s="345"/>
      <c r="Z71" s="345"/>
      <c r="AA71" s="345"/>
      <c r="AB71" s="345"/>
      <c r="AC71" s="345"/>
      <c r="AD71" s="345"/>
    </row>
    <row r="72" spans="1:30" ht="16.5" customHeight="1" x14ac:dyDescent="0.2">
      <c r="A72" s="25" t="s">
        <v>85</v>
      </c>
      <c r="B72" s="25"/>
      <c r="C72" s="345" t="s">
        <v>160</v>
      </c>
      <c r="D72" s="345"/>
      <c r="E72" s="345"/>
      <c r="F72" s="345"/>
      <c r="G72" s="345"/>
      <c r="H72" s="345"/>
      <c r="I72" s="345"/>
      <c r="J72" s="345"/>
      <c r="K72" s="345"/>
      <c r="L72" s="345"/>
      <c r="M72" s="345"/>
      <c r="N72" s="345"/>
      <c r="O72" s="345"/>
      <c r="P72" s="345"/>
      <c r="Q72" s="345"/>
      <c r="R72" s="345"/>
      <c r="S72" s="345"/>
      <c r="T72" s="345"/>
      <c r="U72" s="345"/>
      <c r="V72" s="345"/>
      <c r="W72" s="345"/>
      <c r="X72" s="345"/>
      <c r="Y72" s="345"/>
      <c r="Z72" s="345"/>
      <c r="AA72" s="345"/>
      <c r="AB72" s="345"/>
      <c r="AC72" s="345"/>
      <c r="AD72" s="345"/>
    </row>
    <row r="73" spans="1:30" ht="16.5" customHeight="1" x14ac:dyDescent="0.2">
      <c r="A73" s="25" t="s">
        <v>86</v>
      </c>
      <c r="B73" s="25"/>
      <c r="C73" s="345" t="s">
        <v>189</v>
      </c>
      <c r="D73" s="345"/>
      <c r="E73" s="345"/>
      <c r="F73" s="345"/>
      <c r="G73" s="345"/>
      <c r="H73" s="345"/>
      <c r="I73" s="345"/>
      <c r="J73" s="345"/>
      <c r="K73" s="345"/>
      <c r="L73" s="345"/>
      <c r="M73" s="345"/>
      <c r="N73" s="345"/>
      <c r="O73" s="345"/>
      <c r="P73" s="345"/>
      <c r="Q73" s="345"/>
      <c r="R73" s="345"/>
      <c r="S73" s="345"/>
      <c r="T73" s="345"/>
      <c r="U73" s="345"/>
      <c r="V73" s="345"/>
      <c r="W73" s="345"/>
      <c r="X73" s="345"/>
      <c r="Y73" s="345"/>
      <c r="Z73" s="345"/>
      <c r="AA73" s="345"/>
      <c r="AB73" s="345"/>
      <c r="AC73" s="345"/>
      <c r="AD73" s="345"/>
    </row>
    <row r="74" spans="1:30" ht="16.5" customHeight="1" x14ac:dyDescent="0.2">
      <c r="A74" s="25" t="s">
        <v>151</v>
      </c>
      <c r="B74" s="25"/>
      <c r="C74" s="345" t="s">
        <v>161</v>
      </c>
      <c r="D74" s="345"/>
      <c r="E74" s="345"/>
      <c r="F74" s="345"/>
      <c r="G74" s="345"/>
      <c r="H74" s="345"/>
      <c r="I74" s="345"/>
      <c r="J74" s="345"/>
      <c r="K74" s="345"/>
      <c r="L74" s="345"/>
      <c r="M74" s="345"/>
      <c r="N74" s="345"/>
      <c r="O74" s="345"/>
      <c r="P74" s="345"/>
      <c r="Q74" s="345"/>
      <c r="R74" s="345"/>
      <c r="S74" s="345"/>
      <c r="T74" s="345"/>
      <c r="U74" s="345"/>
      <c r="V74" s="345"/>
      <c r="W74" s="345"/>
      <c r="X74" s="345"/>
      <c r="Y74" s="345"/>
      <c r="Z74" s="345"/>
      <c r="AA74" s="345"/>
      <c r="AB74" s="345"/>
      <c r="AC74" s="345"/>
      <c r="AD74" s="345"/>
    </row>
    <row r="75" spans="1:30" ht="16.5" customHeight="1" x14ac:dyDescent="0.2">
      <c r="A75" s="25" t="s">
        <v>185</v>
      </c>
      <c r="B75" s="25"/>
      <c r="C75" s="345" t="s">
        <v>190</v>
      </c>
      <c r="D75" s="345"/>
      <c r="E75" s="345"/>
      <c r="F75" s="345"/>
      <c r="G75" s="345"/>
      <c r="H75" s="345"/>
      <c r="I75" s="345"/>
      <c r="J75" s="345"/>
      <c r="K75" s="345"/>
      <c r="L75" s="345"/>
      <c r="M75" s="345"/>
      <c r="N75" s="345"/>
      <c r="O75" s="345"/>
      <c r="P75" s="345"/>
      <c r="Q75" s="345"/>
      <c r="R75" s="345"/>
      <c r="S75" s="345"/>
      <c r="T75" s="345"/>
      <c r="U75" s="345"/>
      <c r="V75" s="345"/>
      <c r="W75" s="345"/>
      <c r="X75" s="345"/>
      <c r="Y75" s="345"/>
      <c r="Z75" s="345"/>
      <c r="AA75" s="345"/>
      <c r="AB75" s="345"/>
      <c r="AC75" s="345"/>
      <c r="AD75" s="345"/>
    </row>
    <row r="76" spans="1:30" ht="4.5" customHeight="1" x14ac:dyDescent="0.2"/>
    <row r="77" spans="1:30" ht="29.45" customHeight="1" x14ac:dyDescent="0.2">
      <c r="A77" s="26" t="s">
        <v>95</v>
      </c>
      <c r="B77" s="25"/>
      <c r="C77" s="25"/>
      <c r="D77" s="25"/>
      <c r="E77" s="345" t="s">
        <v>289</v>
      </c>
      <c r="F77" s="345"/>
      <c r="G77" s="345"/>
      <c r="H77" s="345"/>
      <c r="I77" s="345"/>
      <c r="J77" s="345"/>
      <c r="K77" s="345"/>
      <c r="L77" s="345"/>
      <c r="M77" s="345"/>
      <c r="N77" s="345"/>
      <c r="O77" s="345"/>
      <c r="P77" s="345"/>
      <c r="Q77" s="345"/>
      <c r="R77" s="345"/>
      <c r="S77" s="345"/>
      <c r="T77" s="345"/>
      <c r="U77" s="345"/>
      <c r="V77" s="345"/>
      <c r="W77" s="345"/>
      <c r="X77" s="345"/>
      <c r="Y77" s="345"/>
      <c r="Z77" s="345"/>
      <c r="AA77" s="345"/>
      <c r="AB77" s="345"/>
      <c r="AC77" s="345"/>
      <c r="AD77" s="345"/>
    </row>
  </sheetData>
  <mergeCells count="24">
    <mergeCell ref="C73:AD73"/>
    <mergeCell ref="C74:AD74"/>
    <mergeCell ref="C75:AD75"/>
    <mergeCell ref="E77:AD77"/>
    <mergeCell ref="C68:AD68"/>
    <mergeCell ref="C69:AD69"/>
    <mergeCell ref="C70:AD70"/>
    <mergeCell ref="C71:AD71"/>
    <mergeCell ref="C72:AD72"/>
    <mergeCell ref="B30:K30"/>
    <mergeCell ref="K1:AD1"/>
    <mergeCell ref="C64:AD64"/>
    <mergeCell ref="C66:AD66"/>
    <mergeCell ref="C67:AD67"/>
    <mergeCell ref="W2:X2"/>
    <mergeCell ref="Y2:Z2"/>
    <mergeCell ref="AA2:AB2"/>
    <mergeCell ref="AC2:AD2"/>
    <mergeCell ref="B14:K14"/>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EA.9</oddHeader>
    <oddFooter>&amp;L&amp;"Arial"&amp;8REPORT ON
GOVERNMENT
SERVICES 2022&amp;R&amp;"Arial"&amp;8HEALTH SECTOR
OVERVIEW
PAGE &amp;B&amp;P&amp;B</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D50"/>
  <sheetViews>
    <sheetView showGridLines="0" workbookViewId="0"/>
  </sheetViews>
  <sheetFormatPr defaultColWidth="11.42578125" defaultRowHeight="12.75" x14ac:dyDescent="0.2"/>
  <cols>
    <col min="1" max="10" width="1.85546875" customWidth="1"/>
    <col min="11" max="11" width="8.140625" customWidth="1"/>
    <col min="12" max="12" width="9.42578125" customWidth="1"/>
    <col min="13" max="13" width="7.5703125" customWidth="1"/>
    <col min="14" max="14" width="6" customWidth="1"/>
    <col min="15" max="15" width="7.5703125" customWidth="1"/>
    <col min="16" max="16" width="6" customWidth="1"/>
    <col min="17" max="17" width="7.5703125" customWidth="1"/>
    <col min="18" max="18" width="6" customWidth="1"/>
    <col min="19" max="19" width="7.5703125" customWidth="1"/>
    <col min="20" max="20" width="6" customWidth="1"/>
    <col min="21" max="21" width="7.5703125" customWidth="1"/>
    <col min="22" max="22" width="6" customWidth="1"/>
    <col min="23" max="23" width="7.5703125" customWidth="1"/>
    <col min="24" max="24" width="6" customWidth="1"/>
    <col min="25" max="25" width="7.5703125" customWidth="1"/>
    <col min="26" max="26" width="6" customWidth="1"/>
    <col min="27" max="27" width="7.5703125" customWidth="1"/>
    <col min="28" max="28" width="6" customWidth="1"/>
    <col min="29" max="29" width="7.5703125" customWidth="1"/>
    <col min="30" max="30" width="6" customWidth="1"/>
  </cols>
  <sheetData>
    <row r="1" spans="1:30" ht="17.45" customHeight="1" x14ac:dyDescent="0.2">
      <c r="A1" s="8" t="s">
        <v>290</v>
      </c>
      <c r="B1" s="8"/>
      <c r="C1" s="8"/>
      <c r="D1" s="8"/>
      <c r="E1" s="8"/>
      <c r="F1" s="8"/>
      <c r="G1" s="8"/>
      <c r="H1" s="8"/>
      <c r="I1" s="8"/>
      <c r="J1" s="8"/>
      <c r="K1" s="352" t="s">
        <v>291</v>
      </c>
      <c r="L1" s="353"/>
      <c r="M1" s="353"/>
      <c r="N1" s="353"/>
      <c r="O1" s="353"/>
      <c r="P1" s="353"/>
      <c r="Q1" s="353"/>
      <c r="R1" s="353"/>
      <c r="S1" s="353"/>
      <c r="T1" s="353"/>
      <c r="U1" s="353"/>
      <c r="V1" s="353"/>
      <c r="W1" s="353"/>
      <c r="X1" s="353"/>
      <c r="Y1" s="353"/>
      <c r="Z1" s="353"/>
      <c r="AA1" s="353"/>
      <c r="AB1" s="353"/>
      <c r="AC1" s="353"/>
      <c r="AD1" s="353"/>
    </row>
    <row r="2" spans="1:30" ht="16.5" customHeight="1" x14ac:dyDescent="0.2">
      <c r="A2" s="11"/>
      <c r="B2" s="11"/>
      <c r="C2" s="11"/>
      <c r="D2" s="11"/>
      <c r="E2" s="11"/>
      <c r="F2" s="11"/>
      <c r="G2" s="11"/>
      <c r="H2" s="11"/>
      <c r="I2" s="11"/>
      <c r="J2" s="11"/>
      <c r="K2" s="11"/>
      <c r="L2" s="12" t="s">
        <v>59</v>
      </c>
      <c r="M2" s="349" t="s">
        <v>292</v>
      </c>
      <c r="N2" s="350"/>
      <c r="O2" s="349" t="s">
        <v>293</v>
      </c>
      <c r="P2" s="350"/>
      <c r="Q2" s="349" t="s">
        <v>294</v>
      </c>
      <c r="R2" s="350"/>
      <c r="S2" s="349" t="s">
        <v>295</v>
      </c>
      <c r="T2" s="350"/>
      <c r="U2" s="349" t="s">
        <v>296</v>
      </c>
      <c r="V2" s="350"/>
      <c r="W2" s="349" t="s">
        <v>297</v>
      </c>
      <c r="X2" s="350"/>
      <c r="Y2" s="349" t="s">
        <v>298</v>
      </c>
      <c r="Z2" s="350"/>
      <c r="AA2" s="349" t="s">
        <v>299</v>
      </c>
      <c r="AB2" s="350"/>
      <c r="AC2" s="349" t="s">
        <v>300</v>
      </c>
      <c r="AD2" s="350"/>
    </row>
    <row r="3" spans="1:30" ht="16.5" customHeight="1" x14ac:dyDescent="0.2">
      <c r="A3" s="7" t="s">
        <v>227</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29.45" customHeight="1" x14ac:dyDescent="0.2">
      <c r="A4" s="7"/>
      <c r="B4" s="351" t="s">
        <v>204</v>
      </c>
      <c r="C4" s="351"/>
      <c r="D4" s="351"/>
      <c r="E4" s="351"/>
      <c r="F4" s="351"/>
      <c r="G4" s="351"/>
      <c r="H4" s="351"/>
      <c r="I4" s="351"/>
      <c r="J4" s="351"/>
      <c r="K4" s="351"/>
      <c r="L4" s="9" t="s">
        <v>248</v>
      </c>
      <c r="M4" s="101">
        <v>32.4</v>
      </c>
      <c r="N4" s="7"/>
      <c r="O4" s="102">
        <v>6.6</v>
      </c>
      <c r="P4" s="7"/>
      <c r="Q4" s="101">
        <v>32.700000000000003</v>
      </c>
      <c r="R4" s="7"/>
      <c r="S4" s="101">
        <v>11.2</v>
      </c>
      <c r="T4" s="7"/>
      <c r="U4" s="102">
        <v>4.0999999999999996</v>
      </c>
      <c r="V4" s="7"/>
      <c r="W4" s="102">
        <v>2.8</v>
      </c>
      <c r="X4" s="7"/>
      <c r="Y4" s="102">
        <v>1.1000000000000001</v>
      </c>
      <c r="Z4" s="7"/>
      <c r="AA4" s="102">
        <v>6</v>
      </c>
      <c r="AB4" s="7"/>
      <c r="AC4" s="101">
        <v>97.1</v>
      </c>
      <c r="AD4" s="7"/>
    </row>
    <row r="5" spans="1:30" ht="16.5" customHeight="1" x14ac:dyDescent="0.2">
      <c r="A5" s="7"/>
      <c r="B5" s="7" t="s">
        <v>205</v>
      </c>
      <c r="C5" s="7"/>
      <c r="D5" s="7"/>
      <c r="E5" s="7"/>
      <c r="F5" s="7"/>
      <c r="G5" s="7"/>
      <c r="H5" s="7"/>
      <c r="I5" s="7"/>
      <c r="J5" s="7"/>
      <c r="K5" s="7"/>
      <c r="L5" s="9" t="s">
        <v>248</v>
      </c>
      <c r="M5" s="97">
        <v>925.4</v>
      </c>
      <c r="N5" s="7"/>
      <c r="O5" s="97">
        <v>695</v>
      </c>
      <c r="P5" s="7"/>
      <c r="Q5" s="97">
        <v>611.4</v>
      </c>
      <c r="R5" s="7"/>
      <c r="S5" s="97">
        <v>349.3</v>
      </c>
      <c r="T5" s="7"/>
      <c r="U5" s="97">
        <v>208.3</v>
      </c>
      <c r="V5" s="7"/>
      <c r="W5" s="101">
        <v>65</v>
      </c>
      <c r="X5" s="7"/>
      <c r="Y5" s="101">
        <v>47.4</v>
      </c>
      <c r="Z5" s="7"/>
      <c r="AA5" s="101">
        <v>27.6</v>
      </c>
      <c r="AB5" s="7"/>
      <c r="AC5" s="100">
        <v>2934.3</v>
      </c>
      <c r="AD5" s="7"/>
    </row>
    <row r="6" spans="1:30" ht="29.45" customHeight="1" x14ac:dyDescent="0.2">
      <c r="A6" s="7"/>
      <c r="B6" s="351" t="s">
        <v>301</v>
      </c>
      <c r="C6" s="351"/>
      <c r="D6" s="351"/>
      <c r="E6" s="351"/>
      <c r="F6" s="351"/>
      <c r="G6" s="351"/>
      <c r="H6" s="351"/>
      <c r="I6" s="351"/>
      <c r="J6" s="351"/>
      <c r="K6" s="351"/>
      <c r="L6" s="9" t="s">
        <v>140</v>
      </c>
      <c r="M6" s="101">
        <v>20.2</v>
      </c>
      <c r="N6" s="104">
        <v>4.5</v>
      </c>
      <c r="O6" s="101">
        <v>18.600000000000001</v>
      </c>
      <c r="P6" s="104">
        <v>5.0999999999999996</v>
      </c>
      <c r="Q6" s="101">
        <v>23.2</v>
      </c>
      <c r="R6" s="104">
        <v>5.4</v>
      </c>
      <c r="S6" s="101">
        <v>18.399999999999999</v>
      </c>
      <c r="T6" s="104">
        <v>4.7</v>
      </c>
      <c r="U6" s="101">
        <v>16</v>
      </c>
      <c r="V6" s="104">
        <v>7</v>
      </c>
      <c r="W6" s="101">
        <v>16.3</v>
      </c>
      <c r="X6" s="104">
        <v>4.9000000000000004</v>
      </c>
      <c r="Y6" s="101">
        <v>23.4</v>
      </c>
      <c r="Z6" s="98">
        <v>11</v>
      </c>
      <c r="AA6" s="101">
        <v>12.3</v>
      </c>
      <c r="AB6" s="104">
        <v>3.2</v>
      </c>
      <c r="AC6" s="101">
        <v>19.7</v>
      </c>
      <c r="AD6" s="104">
        <v>2.4</v>
      </c>
    </row>
    <row r="7" spans="1:30" ht="16.5" customHeight="1" x14ac:dyDescent="0.2">
      <c r="A7" s="7"/>
      <c r="B7" s="7"/>
      <c r="C7" s="7" t="s">
        <v>141</v>
      </c>
      <c r="D7" s="7"/>
      <c r="E7" s="7"/>
      <c r="F7" s="7"/>
      <c r="G7" s="7"/>
      <c r="H7" s="7"/>
      <c r="I7" s="7"/>
      <c r="J7" s="7"/>
      <c r="K7" s="7"/>
      <c r="L7" s="9" t="s">
        <v>140</v>
      </c>
      <c r="M7" s="101">
        <v>11.4</v>
      </c>
      <c r="N7" s="7"/>
      <c r="O7" s="101">
        <v>14.1</v>
      </c>
      <c r="P7" s="7"/>
      <c r="Q7" s="101">
        <v>11.9</v>
      </c>
      <c r="R7" s="7"/>
      <c r="S7" s="101">
        <v>12.7</v>
      </c>
      <c r="T7" s="7"/>
      <c r="U7" s="101">
        <v>22.3</v>
      </c>
      <c r="V7" s="7"/>
      <c r="W7" s="101">
        <v>15.3</v>
      </c>
      <c r="X7" s="7"/>
      <c r="Y7" s="101">
        <v>24</v>
      </c>
      <c r="Z7" s="7"/>
      <c r="AA7" s="101">
        <v>13</v>
      </c>
      <c r="AB7" s="7"/>
      <c r="AC7" s="102">
        <v>6.2</v>
      </c>
      <c r="AD7" s="7"/>
    </row>
    <row r="8" spans="1:30" ht="16.5" customHeight="1" x14ac:dyDescent="0.2">
      <c r="A8" s="7"/>
      <c r="B8" s="7" t="s">
        <v>268</v>
      </c>
      <c r="C8" s="7"/>
      <c r="D8" s="7"/>
      <c r="E8" s="7"/>
      <c r="F8" s="7"/>
      <c r="G8" s="7"/>
      <c r="H8" s="7"/>
      <c r="I8" s="7"/>
      <c r="J8" s="7"/>
      <c r="K8" s="7"/>
      <c r="L8" s="9" t="s">
        <v>140</v>
      </c>
      <c r="M8" s="101">
        <v>15.6</v>
      </c>
      <c r="N8" s="104">
        <v>1.6</v>
      </c>
      <c r="O8" s="101">
        <v>14.3</v>
      </c>
      <c r="P8" s="104">
        <v>1.7</v>
      </c>
      <c r="Q8" s="101">
        <v>17.100000000000001</v>
      </c>
      <c r="R8" s="104">
        <v>1.4</v>
      </c>
      <c r="S8" s="101">
        <v>18.5</v>
      </c>
      <c r="T8" s="104">
        <v>2</v>
      </c>
      <c r="U8" s="101">
        <v>16.100000000000001</v>
      </c>
      <c r="V8" s="104">
        <v>2.2999999999999998</v>
      </c>
      <c r="W8" s="101">
        <v>16.899999999999999</v>
      </c>
      <c r="X8" s="104">
        <v>2.4</v>
      </c>
      <c r="Y8" s="101">
        <v>15.4</v>
      </c>
      <c r="Z8" s="104">
        <v>2.4</v>
      </c>
      <c r="AA8" s="101">
        <v>22.6</v>
      </c>
      <c r="AB8" s="104">
        <v>2.8</v>
      </c>
      <c r="AC8" s="101">
        <v>16</v>
      </c>
      <c r="AD8" s="104">
        <v>0.7</v>
      </c>
    </row>
    <row r="9" spans="1:30" ht="16.5" customHeight="1" x14ac:dyDescent="0.2">
      <c r="A9" s="7"/>
      <c r="B9" s="7"/>
      <c r="C9" s="7" t="s">
        <v>141</v>
      </c>
      <c r="D9" s="7"/>
      <c r="E9" s="7"/>
      <c r="F9" s="7"/>
      <c r="G9" s="7"/>
      <c r="H9" s="7"/>
      <c r="I9" s="7"/>
      <c r="J9" s="7"/>
      <c r="K9" s="7"/>
      <c r="L9" s="9" t="s">
        <v>140</v>
      </c>
      <c r="M9" s="102">
        <v>5.2</v>
      </c>
      <c r="N9" s="7"/>
      <c r="O9" s="102">
        <v>6.1</v>
      </c>
      <c r="P9" s="7"/>
      <c r="Q9" s="102">
        <v>4.3</v>
      </c>
      <c r="R9" s="7"/>
      <c r="S9" s="102">
        <v>5.4</v>
      </c>
      <c r="T9" s="7"/>
      <c r="U9" s="102">
        <v>7.4</v>
      </c>
      <c r="V9" s="7"/>
      <c r="W9" s="102">
        <v>7.1</v>
      </c>
      <c r="X9" s="7"/>
      <c r="Y9" s="102">
        <v>8.1</v>
      </c>
      <c r="Z9" s="7"/>
      <c r="AA9" s="102">
        <v>6.2</v>
      </c>
      <c r="AB9" s="7"/>
      <c r="AC9" s="102">
        <v>2.2000000000000002</v>
      </c>
      <c r="AD9" s="7"/>
    </row>
    <row r="10" spans="1:30" ht="16.5" customHeight="1" x14ac:dyDescent="0.2">
      <c r="A10" s="7"/>
      <c r="B10" s="7" t="s">
        <v>206</v>
      </c>
      <c r="C10" s="7"/>
      <c r="D10" s="7"/>
      <c r="E10" s="7"/>
      <c r="F10" s="7"/>
      <c r="G10" s="7"/>
      <c r="H10" s="7"/>
      <c r="I10" s="7"/>
      <c r="J10" s="7"/>
      <c r="K10" s="7"/>
      <c r="L10" s="9" t="s">
        <v>207</v>
      </c>
      <c r="M10" s="102">
        <v>1.3</v>
      </c>
      <c r="N10" s="7"/>
      <c r="O10" s="102">
        <v>1.3</v>
      </c>
      <c r="P10" s="7"/>
      <c r="Q10" s="102">
        <v>1.4</v>
      </c>
      <c r="R10" s="7"/>
      <c r="S10" s="102">
        <v>1</v>
      </c>
      <c r="T10" s="7"/>
      <c r="U10" s="102">
        <v>1</v>
      </c>
      <c r="V10" s="7"/>
      <c r="W10" s="102">
        <v>1</v>
      </c>
      <c r="X10" s="7"/>
      <c r="Y10" s="102">
        <v>1.5</v>
      </c>
      <c r="Z10" s="7"/>
      <c r="AA10" s="102">
        <v>0.5</v>
      </c>
      <c r="AB10" s="7"/>
      <c r="AC10" s="102">
        <v>1.2</v>
      </c>
      <c r="AD10" s="7"/>
    </row>
    <row r="11" spans="1:30" ht="16.5" customHeight="1" x14ac:dyDescent="0.2">
      <c r="A11" s="7" t="s">
        <v>249</v>
      </c>
      <c r="B11" s="7"/>
      <c r="C11" s="7"/>
      <c r="D11" s="7"/>
      <c r="E11" s="7"/>
      <c r="F11" s="7"/>
      <c r="G11" s="7"/>
      <c r="H11" s="7"/>
      <c r="I11" s="7"/>
      <c r="J11" s="7"/>
      <c r="K11" s="7"/>
      <c r="L11" s="9"/>
      <c r="M11" s="10"/>
      <c r="N11" s="7"/>
      <c r="O11" s="10"/>
      <c r="P11" s="7"/>
      <c r="Q11" s="10"/>
      <c r="R11" s="7"/>
      <c r="S11" s="10"/>
      <c r="T11" s="7"/>
      <c r="U11" s="10"/>
      <c r="V11" s="7"/>
      <c r="W11" s="10"/>
      <c r="X11" s="7"/>
      <c r="Y11" s="10"/>
      <c r="Z11" s="7"/>
      <c r="AA11" s="10"/>
      <c r="AB11" s="7"/>
      <c r="AC11" s="10"/>
      <c r="AD11" s="7"/>
    </row>
    <row r="12" spans="1:30" ht="29.45" customHeight="1" x14ac:dyDescent="0.2">
      <c r="A12" s="7"/>
      <c r="B12" s="351" t="s">
        <v>204</v>
      </c>
      <c r="C12" s="351"/>
      <c r="D12" s="351"/>
      <c r="E12" s="351"/>
      <c r="F12" s="351"/>
      <c r="G12" s="351"/>
      <c r="H12" s="351"/>
      <c r="I12" s="351"/>
      <c r="J12" s="351"/>
      <c r="K12" s="351"/>
      <c r="L12" s="9" t="s">
        <v>248</v>
      </c>
      <c r="M12" s="101">
        <v>22.2</v>
      </c>
      <c r="N12" s="7"/>
      <c r="O12" s="102">
        <v>3.3</v>
      </c>
      <c r="P12" s="7"/>
      <c r="Q12" s="101">
        <v>18</v>
      </c>
      <c r="R12" s="7"/>
      <c r="S12" s="102">
        <v>9.3000000000000007</v>
      </c>
      <c r="T12" s="7"/>
      <c r="U12" s="102">
        <v>2.4</v>
      </c>
      <c r="V12" s="7"/>
      <c r="W12" s="102">
        <v>2.4</v>
      </c>
      <c r="X12" s="7"/>
      <c r="Y12" s="102">
        <v>0.5</v>
      </c>
      <c r="Z12" s="7"/>
      <c r="AA12" s="102">
        <v>6.1</v>
      </c>
      <c r="AB12" s="7"/>
      <c r="AC12" s="101">
        <v>64.099999999999994</v>
      </c>
      <c r="AD12" s="7"/>
    </row>
    <row r="13" spans="1:30" ht="16.5" customHeight="1" x14ac:dyDescent="0.2">
      <c r="A13" s="7"/>
      <c r="B13" s="7" t="s">
        <v>205</v>
      </c>
      <c r="C13" s="7"/>
      <c r="D13" s="7"/>
      <c r="E13" s="7"/>
      <c r="F13" s="7"/>
      <c r="G13" s="7"/>
      <c r="H13" s="7"/>
      <c r="I13" s="7"/>
      <c r="J13" s="7"/>
      <c r="K13" s="7"/>
      <c r="L13" s="9" t="s">
        <v>248</v>
      </c>
      <c r="M13" s="99" t="s">
        <v>181</v>
      </c>
      <c r="N13" s="7"/>
      <c r="O13" s="99" t="s">
        <v>181</v>
      </c>
      <c r="P13" s="7"/>
      <c r="Q13" s="99" t="s">
        <v>181</v>
      </c>
      <c r="R13" s="7"/>
      <c r="S13" s="99" t="s">
        <v>181</v>
      </c>
      <c r="T13" s="7"/>
      <c r="U13" s="99" t="s">
        <v>181</v>
      </c>
      <c r="V13" s="7"/>
      <c r="W13" s="99" t="s">
        <v>181</v>
      </c>
      <c r="X13" s="7"/>
      <c r="Y13" s="99" t="s">
        <v>181</v>
      </c>
      <c r="Z13" s="7"/>
      <c r="AA13" s="99" t="s">
        <v>181</v>
      </c>
      <c r="AB13" s="7"/>
      <c r="AC13" s="99" t="s">
        <v>181</v>
      </c>
      <c r="AD13" s="7"/>
    </row>
    <row r="14" spans="1:30" ht="29.45" customHeight="1" x14ac:dyDescent="0.2">
      <c r="A14" s="7"/>
      <c r="B14" s="351" t="s">
        <v>301</v>
      </c>
      <c r="C14" s="351"/>
      <c r="D14" s="351"/>
      <c r="E14" s="351"/>
      <c r="F14" s="351"/>
      <c r="G14" s="351"/>
      <c r="H14" s="351"/>
      <c r="I14" s="351"/>
      <c r="J14" s="351"/>
      <c r="K14" s="351"/>
      <c r="L14" s="9" t="s">
        <v>140</v>
      </c>
      <c r="M14" s="101">
        <v>17.8</v>
      </c>
      <c r="N14" s="104">
        <v>3.3</v>
      </c>
      <c r="O14" s="101">
        <v>11.4</v>
      </c>
      <c r="P14" s="104">
        <v>3</v>
      </c>
      <c r="Q14" s="101">
        <v>16.2</v>
      </c>
      <c r="R14" s="104">
        <v>3.4</v>
      </c>
      <c r="S14" s="101">
        <v>17</v>
      </c>
      <c r="T14" s="104">
        <v>4.3</v>
      </c>
      <c r="U14" s="101">
        <v>10.6</v>
      </c>
      <c r="V14" s="104">
        <v>4</v>
      </c>
      <c r="W14" s="101">
        <v>15.9</v>
      </c>
      <c r="X14" s="104">
        <v>3.5</v>
      </c>
      <c r="Y14" s="101">
        <v>11.4</v>
      </c>
      <c r="Z14" s="104">
        <v>5.3</v>
      </c>
      <c r="AA14" s="101">
        <v>13.3</v>
      </c>
      <c r="AB14" s="104">
        <v>3.6</v>
      </c>
      <c r="AC14" s="101">
        <v>15.8</v>
      </c>
      <c r="AD14" s="104">
        <v>1.5</v>
      </c>
    </row>
    <row r="15" spans="1:30" ht="16.5" customHeight="1" x14ac:dyDescent="0.2">
      <c r="A15" s="7"/>
      <c r="B15" s="7"/>
      <c r="C15" s="7" t="s">
        <v>141</v>
      </c>
      <c r="D15" s="7"/>
      <c r="E15" s="7"/>
      <c r="F15" s="7"/>
      <c r="G15" s="7"/>
      <c r="H15" s="7"/>
      <c r="I15" s="7"/>
      <c r="J15" s="7"/>
      <c r="K15" s="7"/>
      <c r="L15" s="9" t="s">
        <v>140</v>
      </c>
      <c r="M15" s="102">
        <v>9.4</v>
      </c>
      <c r="N15" s="7"/>
      <c r="O15" s="101">
        <v>13.2</v>
      </c>
      <c r="P15" s="7"/>
      <c r="Q15" s="101">
        <v>10.8</v>
      </c>
      <c r="R15" s="7"/>
      <c r="S15" s="101">
        <v>12.1</v>
      </c>
      <c r="T15" s="7"/>
      <c r="U15" s="101">
        <v>19</v>
      </c>
      <c r="V15" s="7"/>
      <c r="W15" s="101">
        <v>11.2</v>
      </c>
      <c r="X15" s="7"/>
      <c r="Y15" s="101">
        <v>20.399999999999999</v>
      </c>
      <c r="Z15" s="7"/>
      <c r="AA15" s="101">
        <v>12.6</v>
      </c>
      <c r="AB15" s="7"/>
      <c r="AC15" s="102">
        <v>4.9000000000000004</v>
      </c>
      <c r="AD15" s="7"/>
    </row>
    <row r="16" spans="1:30" ht="16.5" customHeight="1" x14ac:dyDescent="0.2">
      <c r="A16" s="7"/>
      <c r="B16" s="7" t="s">
        <v>268</v>
      </c>
      <c r="C16" s="7"/>
      <c r="D16" s="7"/>
      <c r="E16" s="7"/>
      <c r="F16" s="7"/>
      <c r="G16" s="7"/>
      <c r="H16" s="7"/>
      <c r="I16" s="7"/>
      <c r="J16" s="7"/>
      <c r="K16" s="7"/>
      <c r="L16" s="9" t="s">
        <v>140</v>
      </c>
      <c r="M16" s="99" t="s">
        <v>181</v>
      </c>
      <c r="N16" s="7"/>
      <c r="O16" s="99" t="s">
        <v>181</v>
      </c>
      <c r="P16" s="7"/>
      <c r="Q16" s="99" t="s">
        <v>181</v>
      </c>
      <c r="R16" s="7"/>
      <c r="S16" s="99" t="s">
        <v>181</v>
      </c>
      <c r="T16" s="7"/>
      <c r="U16" s="99" t="s">
        <v>181</v>
      </c>
      <c r="V16" s="7"/>
      <c r="W16" s="99" t="s">
        <v>181</v>
      </c>
      <c r="X16" s="7"/>
      <c r="Y16" s="99" t="s">
        <v>181</v>
      </c>
      <c r="Z16" s="7"/>
      <c r="AA16" s="99" t="s">
        <v>181</v>
      </c>
      <c r="AB16" s="7"/>
      <c r="AC16" s="99" t="s">
        <v>181</v>
      </c>
      <c r="AD16" s="7"/>
    </row>
    <row r="17" spans="1:30" ht="16.5" customHeight="1" x14ac:dyDescent="0.2">
      <c r="A17" s="7"/>
      <c r="B17" s="7"/>
      <c r="C17" s="7" t="s">
        <v>141</v>
      </c>
      <c r="D17" s="7"/>
      <c r="E17" s="7"/>
      <c r="F17" s="7"/>
      <c r="G17" s="7"/>
      <c r="H17" s="7"/>
      <c r="I17" s="7"/>
      <c r="J17" s="7"/>
      <c r="K17" s="7"/>
      <c r="L17" s="9" t="s">
        <v>140</v>
      </c>
      <c r="M17" s="99" t="s">
        <v>181</v>
      </c>
      <c r="N17" s="7"/>
      <c r="O17" s="99" t="s">
        <v>181</v>
      </c>
      <c r="P17" s="7"/>
      <c r="Q17" s="99" t="s">
        <v>181</v>
      </c>
      <c r="R17" s="7"/>
      <c r="S17" s="99" t="s">
        <v>181</v>
      </c>
      <c r="T17" s="7"/>
      <c r="U17" s="99" t="s">
        <v>181</v>
      </c>
      <c r="V17" s="7"/>
      <c r="W17" s="99" t="s">
        <v>181</v>
      </c>
      <c r="X17" s="7"/>
      <c r="Y17" s="99" t="s">
        <v>181</v>
      </c>
      <c r="Z17" s="7"/>
      <c r="AA17" s="99" t="s">
        <v>181</v>
      </c>
      <c r="AB17" s="7"/>
      <c r="AC17" s="99" t="s">
        <v>181</v>
      </c>
      <c r="AD17" s="7"/>
    </row>
    <row r="18" spans="1:30" ht="16.5" customHeight="1" x14ac:dyDescent="0.2">
      <c r="A18" s="7"/>
      <c r="B18" s="7" t="s">
        <v>206</v>
      </c>
      <c r="C18" s="7"/>
      <c r="D18" s="7"/>
      <c r="E18" s="7"/>
      <c r="F18" s="7"/>
      <c r="G18" s="7"/>
      <c r="H18" s="7"/>
      <c r="I18" s="7"/>
      <c r="J18" s="7"/>
      <c r="K18" s="7"/>
      <c r="L18" s="9" t="s">
        <v>207</v>
      </c>
      <c r="M18" s="99" t="s">
        <v>181</v>
      </c>
      <c r="N18" s="7"/>
      <c r="O18" s="99" t="s">
        <v>181</v>
      </c>
      <c r="P18" s="7"/>
      <c r="Q18" s="99" t="s">
        <v>181</v>
      </c>
      <c r="R18" s="7"/>
      <c r="S18" s="99" t="s">
        <v>181</v>
      </c>
      <c r="T18" s="7"/>
      <c r="U18" s="99" t="s">
        <v>181</v>
      </c>
      <c r="V18" s="7"/>
      <c r="W18" s="99" t="s">
        <v>181</v>
      </c>
      <c r="X18" s="7"/>
      <c r="Y18" s="99" t="s">
        <v>181</v>
      </c>
      <c r="Z18" s="7"/>
      <c r="AA18" s="99" t="s">
        <v>181</v>
      </c>
      <c r="AB18" s="7"/>
      <c r="AC18" s="99" t="s">
        <v>181</v>
      </c>
      <c r="AD18" s="7"/>
    </row>
    <row r="19" spans="1:30" ht="16.5" customHeight="1" x14ac:dyDescent="0.2">
      <c r="A19" s="7" t="s">
        <v>208</v>
      </c>
      <c r="B19" s="7"/>
      <c r="C19" s="7"/>
      <c r="D19" s="7"/>
      <c r="E19" s="7"/>
      <c r="F19" s="7"/>
      <c r="G19" s="7"/>
      <c r="H19" s="7"/>
      <c r="I19" s="7"/>
      <c r="J19" s="7"/>
      <c r="K19" s="7"/>
      <c r="L19" s="9"/>
      <c r="M19" s="10"/>
      <c r="N19" s="7"/>
      <c r="O19" s="10"/>
      <c r="P19" s="7"/>
      <c r="Q19" s="10"/>
      <c r="R19" s="7"/>
      <c r="S19" s="10"/>
      <c r="T19" s="7"/>
      <c r="U19" s="10"/>
      <c r="V19" s="7"/>
      <c r="W19" s="10"/>
      <c r="X19" s="7"/>
      <c r="Y19" s="10"/>
      <c r="Z19" s="7"/>
      <c r="AA19" s="10"/>
      <c r="AB19" s="7"/>
      <c r="AC19" s="10"/>
      <c r="AD19" s="7"/>
    </row>
    <row r="20" spans="1:30" ht="29.45" customHeight="1" x14ac:dyDescent="0.2">
      <c r="A20" s="7"/>
      <c r="B20" s="351" t="s">
        <v>204</v>
      </c>
      <c r="C20" s="351"/>
      <c r="D20" s="351"/>
      <c r="E20" s="351"/>
      <c r="F20" s="351"/>
      <c r="G20" s="351"/>
      <c r="H20" s="351"/>
      <c r="I20" s="351"/>
      <c r="J20" s="351"/>
      <c r="K20" s="351"/>
      <c r="L20" s="9" t="s">
        <v>248</v>
      </c>
      <c r="M20" s="101">
        <v>22.1</v>
      </c>
      <c r="N20" s="7"/>
      <c r="O20" s="102">
        <v>5.6</v>
      </c>
      <c r="P20" s="7"/>
      <c r="Q20" s="101">
        <v>19.5</v>
      </c>
      <c r="R20" s="7"/>
      <c r="S20" s="101">
        <v>11.3</v>
      </c>
      <c r="T20" s="7"/>
      <c r="U20" s="102">
        <v>4.7</v>
      </c>
      <c r="V20" s="7"/>
      <c r="W20" s="102">
        <v>2.6</v>
      </c>
      <c r="X20" s="7"/>
      <c r="Y20" s="102">
        <v>0.6</v>
      </c>
      <c r="Z20" s="7"/>
      <c r="AA20" s="102">
        <v>5.8</v>
      </c>
      <c r="AB20" s="7"/>
      <c r="AC20" s="101">
        <v>72.3</v>
      </c>
      <c r="AD20" s="7"/>
    </row>
    <row r="21" spans="1:30" ht="16.5" customHeight="1" x14ac:dyDescent="0.2">
      <c r="A21" s="7"/>
      <c r="B21" s="7" t="s">
        <v>205</v>
      </c>
      <c r="C21" s="7"/>
      <c r="D21" s="7"/>
      <c r="E21" s="7"/>
      <c r="F21" s="7"/>
      <c r="G21" s="7"/>
      <c r="H21" s="7"/>
      <c r="I21" s="7"/>
      <c r="J21" s="7"/>
      <c r="K21" s="7"/>
      <c r="L21" s="9" t="s">
        <v>248</v>
      </c>
      <c r="M21" s="100">
        <v>1003.9</v>
      </c>
      <c r="N21" s="7"/>
      <c r="O21" s="97">
        <v>757.3</v>
      </c>
      <c r="P21" s="7"/>
      <c r="Q21" s="97">
        <v>663.8</v>
      </c>
      <c r="R21" s="7"/>
      <c r="S21" s="97">
        <v>434.2</v>
      </c>
      <c r="T21" s="7"/>
      <c r="U21" s="97">
        <v>227.1</v>
      </c>
      <c r="V21" s="7"/>
      <c r="W21" s="101">
        <v>83.8</v>
      </c>
      <c r="X21" s="7"/>
      <c r="Y21" s="101">
        <v>57.6</v>
      </c>
      <c r="Z21" s="7"/>
      <c r="AA21" s="101">
        <v>28.3</v>
      </c>
      <c r="AB21" s="7"/>
      <c r="AC21" s="100">
        <v>3256</v>
      </c>
      <c r="AD21" s="7"/>
    </row>
    <row r="22" spans="1:30" ht="29.45" customHeight="1" x14ac:dyDescent="0.2">
      <c r="A22" s="7"/>
      <c r="B22" s="351" t="s">
        <v>301</v>
      </c>
      <c r="C22" s="351"/>
      <c r="D22" s="351"/>
      <c r="E22" s="351"/>
      <c r="F22" s="351"/>
      <c r="G22" s="351"/>
      <c r="H22" s="351"/>
      <c r="I22" s="351"/>
      <c r="J22" s="351"/>
      <c r="K22" s="351"/>
      <c r="L22" s="9" t="s">
        <v>140</v>
      </c>
      <c r="M22" s="101">
        <v>19.7</v>
      </c>
      <c r="N22" s="104">
        <v>3.3</v>
      </c>
      <c r="O22" s="101">
        <v>19.899999999999999</v>
      </c>
      <c r="P22" s="104">
        <v>4.0999999999999996</v>
      </c>
      <c r="Q22" s="101">
        <v>18.2</v>
      </c>
      <c r="R22" s="104">
        <v>3.7</v>
      </c>
      <c r="S22" s="101">
        <v>23</v>
      </c>
      <c r="T22" s="104">
        <v>3.8</v>
      </c>
      <c r="U22" s="101">
        <v>22.1</v>
      </c>
      <c r="V22" s="104">
        <v>5.0999999999999996</v>
      </c>
      <c r="W22" s="101">
        <v>18.100000000000001</v>
      </c>
      <c r="X22" s="104">
        <v>4.2</v>
      </c>
      <c r="Y22" s="101">
        <v>15.5</v>
      </c>
      <c r="Z22" s="104">
        <v>6.2</v>
      </c>
      <c r="AA22" s="101">
        <v>14.2</v>
      </c>
      <c r="AB22" s="104">
        <v>4</v>
      </c>
      <c r="AC22" s="101">
        <v>19.2</v>
      </c>
      <c r="AD22" s="104">
        <v>1.6</v>
      </c>
    </row>
    <row r="23" spans="1:30" ht="16.5" customHeight="1" x14ac:dyDescent="0.2">
      <c r="A23" s="7"/>
      <c r="B23" s="7"/>
      <c r="C23" s="7" t="s">
        <v>141</v>
      </c>
      <c r="D23" s="7"/>
      <c r="E23" s="7"/>
      <c r="F23" s="7"/>
      <c r="G23" s="7"/>
      <c r="H23" s="7"/>
      <c r="I23" s="7"/>
      <c r="J23" s="7"/>
      <c r="K23" s="7"/>
      <c r="L23" s="9" t="s">
        <v>140</v>
      </c>
      <c r="M23" s="102">
        <v>8.4</v>
      </c>
      <c r="N23" s="7"/>
      <c r="O23" s="101">
        <v>10.5</v>
      </c>
      <c r="P23" s="7"/>
      <c r="Q23" s="101">
        <v>10.4</v>
      </c>
      <c r="R23" s="7"/>
      <c r="S23" s="102">
        <v>8.3000000000000007</v>
      </c>
      <c r="T23" s="7"/>
      <c r="U23" s="101">
        <v>11.7</v>
      </c>
      <c r="V23" s="7"/>
      <c r="W23" s="101">
        <v>11.9</v>
      </c>
      <c r="X23" s="7"/>
      <c r="Y23" s="101">
        <v>20.3</v>
      </c>
      <c r="Z23" s="7"/>
      <c r="AA23" s="101">
        <v>14.5</v>
      </c>
      <c r="AB23" s="7"/>
      <c r="AC23" s="102">
        <v>4.3</v>
      </c>
      <c r="AD23" s="7"/>
    </row>
    <row r="24" spans="1:30" ht="16.5" customHeight="1" x14ac:dyDescent="0.2">
      <c r="A24" s="7"/>
      <c r="B24" s="7" t="s">
        <v>268</v>
      </c>
      <c r="C24" s="7"/>
      <c r="D24" s="7"/>
      <c r="E24" s="7"/>
      <c r="F24" s="7"/>
      <c r="G24" s="7"/>
      <c r="H24" s="7"/>
      <c r="I24" s="7"/>
      <c r="J24" s="7"/>
      <c r="K24" s="7"/>
      <c r="L24" s="9" t="s">
        <v>140</v>
      </c>
      <c r="M24" s="101">
        <v>18.399999999999999</v>
      </c>
      <c r="N24" s="104">
        <v>1.5</v>
      </c>
      <c r="O24" s="101">
        <v>17.7</v>
      </c>
      <c r="P24" s="104">
        <v>1.7</v>
      </c>
      <c r="Q24" s="101">
        <v>20.100000000000001</v>
      </c>
      <c r="R24" s="104">
        <v>1.9</v>
      </c>
      <c r="S24" s="101">
        <v>25.4</v>
      </c>
      <c r="T24" s="104">
        <v>2.1</v>
      </c>
      <c r="U24" s="101">
        <v>18.5</v>
      </c>
      <c r="V24" s="104">
        <v>1.8</v>
      </c>
      <c r="W24" s="101">
        <v>23</v>
      </c>
      <c r="X24" s="104">
        <v>2.4</v>
      </c>
      <c r="Y24" s="101">
        <v>20.9</v>
      </c>
      <c r="Z24" s="104">
        <v>2.2999999999999998</v>
      </c>
      <c r="AA24" s="101">
        <v>24.9</v>
      </c>
      <c r="AB24" s="104">
        <v>3.9</v>
      </c>
      <c r="AC24" s="101">
        <v>19.5</v>
      </c>
      <c r="AD24" s="104">
        <v>0.9</v>
      </c>
    </row>
    <row r="25" spans="1:30" ht="16.5" customHeight="1" x14ac:dyDescent="0.2">
      <c r="A25" s="7"/>
      <c r="B25" s="7"/>
      <c r="C25" s="7" t="s">
        <v>141</v>
      </c>
      <c r="D25" s="7"/>
      <c r="E25" s="7"/>
      <c r="F25" s="7"/>
      <c r="G25" s="7"/>
      <c r="H25" s="7"/>
      <c r="I25" s="7"/>
      <c r="J25" s="7"/>
      <c r="K25" s="7"/>
      <c r="L25" s="9" t="s">
        <v>140</v>
      </c>
      <c r="M25" s="102">
        <v>4.3</v>
      </c>
      <c r="N25" s="7"/>
      <c r="O25" s="102">
        <v>4.8</v>
      </c>
      <c r="P25" s="7"/>
      <c r="Q25" s="102">
        <v>4.8</v>
      </c>
      <c r="R25" s="7"/>
      <c r="S25" s="102">
        <v>4.3</v>
      </c>
      <c r="T25" s="7"/>
      <c r="U25" s="102">
        <v>4.9000000000000004</v>
      </c>
      <c r="V25" s="7"/>
      <c r="W25" s="102">
        <v>5.4</v>
      </c>
      <c r="X25" s="7"/>
      <c r="Y25" s="102">
        <v>5.7</v>
      </c>
      <c r="Z25" s="7"/>
      <c r="AA25" s="102">
        <v>7.9</v>
      </c>
      <c r="AB25" s="7"/>
      <c r="AC25" s="102">
        <v>2.2999999999999998</v>
      </c>
      <c r="AD25" s="7"/>
    </row>
    <row r="26" spans="1:30" ht="16.5" customHeight="1" x14ac:dyDescent="0.2">
      <c r="A26" s="7"/>
      <c r="B26" s="7" t="s">
        <v>206</v>
      </c>
      <c r="C26" s="7"/>
      <c r="D26" s="7"/>
      <c r="E26" s="7"/>
      <c r="F26" s="7"/>
      <c r="G26" s="7"/>
      <c r="H26" s="7"/>
      <c r="I26" s="7"/>
      <c r="J26" s="7"/>
      <c r="K26" s="7"/>
      <c r="L26" s="9" t="s">
        <v>207</v>
      </c>
      <c r="M26" s="102">
        <v>1.1000000000000001</v>
      </c>
      <c r="N26" s="7"/>
      <c r="O26" s="102">
        <v>1.1000000000000001</v>
      </c>
      <c r="P26" s="7"/>
      <c r="Q26" s="102">
        <v>0.9</v>
      </c>
      <c r="R26" s="7"/>
      <c r="S26" s="102">
        <v>0.9</v>
      </c>
      <c r="T26" s="7"/>
      <c r="U26" s="102">
        <v>1.2</v>
      </c>
      <c r="V26" s="7"/>
      <c r="W26" s="102">
        <v>0.8</v>
      </c>
      <c r="X26" s="7"/>
      <c r="Y26" s="102">
        <v>0.7</v>
      </c>
      <c r="Z26" s="7"/>
      <c r="AA26" s="102">
        <v>0.6</v>
      </c>
      <c r="AB26" s="7"/>
      <c r="AC26" s="102">
        <v>1</v>
      </c>
      <c r="AD26" s="7"/>
    </row>
    <row r="27" spans="1:30" ht="16.5" customHeight="1" x14ac:dyDescent="0.2">
      <c r="A27" s="7" t="s">
        <v>302</v>
      </c>
      <c r="B27" s="7"/>
      <c r="C27" s="7"/>
      <c r="D27" s="7"/>
      <c r="E27" s="7"/>
      <c r="F27" s="7"/>
      <c r="G27" s="7"/>
      <c r="H27" s="7"/>
      <c r="I27" s="7"/>
      <c r="J27" s="7"/>
      <c r="K27" s="7"/>
      <c r="L27" s="9"/>
      <c r="M27" s="10"/>
      <c r="N27" s="7"/>
      <c r="O27" s="10"/>
      <c r="P27" s="7"/>
      <c r="Q27" s="10"/>
      <c r="R27" s="7"/>
      <c r="S27" s="10"/>
      <c r="T27" s="7"/>
      <c r="U27" s="10"/>
      <c r="V27" s="7"/>
      <c r="W27" s="10"/>
      <c r="X27" s="7"/>
      <c r="Y27" s="10"/>
      <c r="Z27" s="7"/>
      <c r="AA27" s="10"/>
      <c r="AB27" s="7"/>
      <c r="AC27" s="10"/>
      <c r="AD27" s="7"/>
    </row>
    <row r="28" spans="1:30" ht="29.45" customHeight="1" x14ac:dyDescent="0.2">
      <c r="A28" s="7"/>
      <c r="B28" s="351" t="s">
        <v>204</v>
      </c>
      <c r="C28" s="351"/>
      <c r="D28" s="351"/>
      <c r="E28" s="351"/>
      <c r="F28" s="351"/>
      <c r="G28" s="351"/>
      <c r="H28" s="351"/>
      <c r="I28" s="351"/>
      <c r="J28" s="351"/>
      <c r="K28" s="351"/>
      <c r="L28" s="9" t="s">
        <v>248</v>
      </c>
      <c r="M28" s="101">
        <v>16.600000000000001</v>
      </c>
      <c r="N28" s="7"/>
      <c r="O28" s="102">
        <v>3.8</v>
      </c>
      <c r="P28" s="7"/>
      <c r="Q28" s="101">
        <v>17.399999999999999</v>
      </c>
      <c r="R28" s="7"/>
      <c r="S28" s="102">
        <v>8.6</v>
      </c>
      <c r="T28" s="7"/>
      <c r="U28" s="102">
        <v>3.4</v>
      </c>
      <c r="V28" s="7"/>
      <c r="W28" s="102">
        <v>1.9</v>
      </c>
      <c r="X28" s="7"/>
      <c r="Y28" s="102">
        <v>0.5</v>
      </c>
      <c r="Z28" s="7"/>
      <c r="AA28" s="102">
        <v>3.8</v>
      </c>
      <c r="AB28" s="7"/>
      <c r="AC28" s="101">
        <v>56</v>
      </c>
      <c r="AD28" s="7"/>
    </row>
    <row r="29" spans="1:30" ht="16.5" customHeight="1" x14ac:dyDescent="0.2">
      <c r="A29" s="7"/>
      <c r="B29" s="7" t="s">
        <v>205</v>
      </c>
      <c r="C29" s="7"/>
      <c r="D29" s="7"/>
      <c r="E29" s="7"/>
      <c r="F29" s="7"/>
      <c r="G29" s="7"/>
      <c r="H29" s="7"/>
      <c r="I29" s="7"/>
      <c r="J29" s="7"/>
      <c r="K29" s="7"/>
      <c r="L29" s="9" t="s">
        <v>248</v>
      </c>
      <c r="M29" s="100">
        <v>1085.9000000000001</v>
      </c>
      <c r="N29" s="7"/>
      <c r="O29" s="97">
        <v>764</v>
      </c>
      <c r="P29" s="7"/>
      <c r="Q29" s="97">
        <v>623.79999999999995</v>
      </c>
      <c r="R29" s="7"/>
      <c r="S29" s="97">
        <v>349.1</v>
      </c>
      <c r="T29" s="7"/>
      <c r="U29" s="97">
        <v>257.5</v>
      </c>
      <c r="V29" s="7"/>
      <c r="W29" s="101">
        <v>65.8</v>
      </c>
      <c r="X29" s="7"/>
      <c r="Y29" s="101">
        <v>52.3</v>
      </c>
      <c r="Z29" s="7"/>
      <c r="AA29" s="101">
        <v>28.2</v>
      </c>
      <c r="AB29" s="7"/>
      <c r="AC29" s="100">
        <v>3226.6</v>
      </c>
      <c r="AD29" s="7"/>
    </row>
    <row r="30" spans="1:30" ht="29.45" customHeight="1" x14ac:dyDescent="0.2">
      <c r="A30" s="7"/>
      <c r="B30" s="351" t="s">
        <v>301</v>
      </c>
      <c r="C30" s="351"/>
      <c r="D30" s="351"/>
      <c r="E30" s="351"/>
      <c r="F30" s="351"/>
      <c r="G30" s="351"/>
      <c r="H30" s="351"/>
      <c r="I30" s="351"/>
      <c r="J30" s="351"/>
      <c r="K30" s="351"/>
      <c r="L30" s="9" t="s">
        <v>140</v>
      </c>
      <c r="M30" s="101">
        <v>21.4</v>
      </c>
      <c r="N30" s="104">
        <v>3.9</v>
      </c>
      <c r="O30" s="101">
        <v>22.1</v>
      </c>
      <c r="P30" s="104">
        <v>7.7</v>
      </c>
      <c r="Q30" s="101">
        <v>23</v>
      </c>
      <c r="R30" s="104">
        <v>4.4000000000000004</v>
      </c>
      <c r="S30" s="101">
        <v>20.399999999999999</v>
      </c>
      <c r="T30" s="104">
        <v>3.9</v>
      </c>
      <c r="U30" s="101">
        <v>21.2</v>
      </c>
      <c r="V30" s="104">
        <v>7.1</v>
      </c>
      <c r="W30" s="101">
        <v>19.100000000000001</v>
      </c>
      <c r="X30" s="104">
        <v>4.3</v>
      </c>
      <c r="Y30" s="101">
        <v>21</v>
      </c>
      <c r="Z30" s="104">
        <v>7.2</v>
      </c>
      <c r="AA30" s="101">
        <v>10.3</v>
      </c>
      <c r="AB30" s="104">
        <v>3.1</v>
      </c>
      <c r="AC30" s="101">
        <v>20.3</v>
      </c>
      <c r="AD30" s="104">
        <v>1.9</v>
      </c>
    </row>
    <row r="31" spans="1:30" ht="16.5" customHeight="1" x14ac:dyDescent="0.2">
      <c r="A31" s="7"/>
      <c r="B31" s="7"/>
      <c r="C31" s="7" t="s">
        <v>141</v>
      </c>
      <c r="D31" s="7"/>
      <c r="E31" s="7"/>
      <c r="F31" s="7"/>
      <c r="G31" s="7"/>
      <c r="H31" s="7"/>
      <c r="I31" s="7"/>
      <c r="J31" s="7"/>
      <c r="K31" s="7"/>
      <c r="L31" s="9" t="s">
        <v>140</v>
      </c>
      <c r="M31" s="102">
        <v>9.3000000000000007</v>
      </c>
      <c r="N31" s="7"/>
      <c r="O31" s="101">
        <v>17.8</v>
      </c>
      <c r="P31" s="7"/>
      <c r="Q31" s="102">
        <v>9.6999999999999993</v>
      </c>
      <c r="R31" s="7"/>
      <c r="S31" s="102">
        <v>9.8000000000000007</v>
      </c>
      <c r="T31" s="7"/>
      <c r="U31" s="101">
        <v>17</v>
      </c>
      <c r="V31" s="7"/>
      <c r="W31" s="101">
        <v>11.4</v>
      </c>
      <c r="X31" s="7"/>
      <c r="Y31" s="101">
        <v>17.399999999999999</v>
      </c>
      <c r="Z31" s="7"/>
      <c r="AA31" s="101">
        <v>15.5</v>
      </c>
      <c r="AB31" s="7"/>
      <c r="AC31" s="102">
        <v>4.9000000000000004</v>
      </c>
      <c r="AD31" s="7"/>
    </row>
    <row r="32" spans="1:30" ht="16.5" customHeight="1" x14ac:dyDescent="0.2">
      <c r="A32" s="7"/>
      <c r="B32" s="7" t="s">
        <v>268</v>
      </c>
      <c r="C32" s="7"/>
      <c r="D32" s="7"/>
      <c r="E32" s="7"/>
      <c r="F32" s="7"/>
      <c r="G32" s="7"/>
      <c r="H32" s="7"/>
      <c r="I32" s="7"/>
      <c r="J32" s="7"/>
      <c r="K32" s="7"/>
      <c r="L32" s="9" t="s">
        <v>140</v>
      </c>
      <c r="M32" s="101">
        <v>21.9</v>
      </c>
      <c r="N32" s="104">
        <v>1.3</v>
      </c>
      <c r="O32" s="101">
        <v>20.399999999999999</v>
      </c>
      <c r="P32" s="104">
        <v>1.6</v>
      </c>
      <c r="Q32" s="101">
        <v>22.4</v>
      </c>
      <c r="R32" s="104">
        <v>1.5</v>
      </c>
      <c r="S32" s="101">
        <v>24.6</v>
      </c>
      <c r="T32" s="104">
        <v>2.2999999999999998</v>
      </c>
      <c r="U32" s="101">
        <v>23</v>
      </c>
      <c r="V32" s="104">
        <v>1.6</v>
      </c>
      <c r="W32" s="101">
        <v>19.2</v>
      </c>
      <c r="X32" s="104">
        <v>2</v>
      </c>
      <c r="Y32" s="101">
        <v>21.6</v>
      </c>
      <c r="Z32" s="104">
        <v>2.5</v>
      </c>
      <c r="AA32" s="101">
        <v>29.6</v>
      </c>
      <c r="AB32" s="98">
        <v>11.7</v>
      </c>
      <c r="AC32" s="101">
        <v>21.9</v>
      </c>
      <c r="AD32" s="104">
        <v>0.7</v>
      </c>
    </row>
    <row r="33" spans="1:30" ht="16.5" customHeight="1" x14ac:dyDescent="0.2">
      <c r="A33" s="7"/>
      <c r="B33" s="7"/>
      <c r="C33" s="7" t="s">
        <v>141</v>
      </c>
      <c r="D33" s="7"/>
      <c r="E33" s="7"/>
      <c r="F33" s="7"/>
      <c r="G33" s="7"/>
      <c r="H33" s="7"/>
      <c r="I33" s="7"/>
      <c r="J33" s="7"/>
      <c r="K33" s="7"/>
      <c r="L33" s="9" t="s">
        <v>140</v>
      </c>
      <c r="M33" s="102">
        <v>3.1</v>
      </c>
      <c r="N33" s="7"/>
      <c r="O33" s="102">
        <v>3.9</v>
      </c>
      <c r="P33" s="7"/>
      <c r="Q33" s="102">
        <v>3.4</v>
      </c>
      <c r="R33" s="7"/>
      <c r="S33" s="102">
        <v>4.8</v>
      </c>
      <c r="T33" s="7"/>
      <c r="U33" s="102">
        <v>3.6</v>
      </c>
      <c r="V33" s="7"/>
      <c r="W33" s="102">
        <v>5.2</v>
      </c>
      <c r="X33" s="7"/>
      <c r="Y33" s="102">
        <v>5.8</v>
      </c>
      <c r="Z33" s="7"/>
      <c r="AA33" s="101">
        <v>20.100000000000001</v>
      </c>
      <c r="AB33" s="7"/>
      <c r="AC33" s="102">
        <v>1.6</v>
      </c>
      <c r="AD33" s="7"/>
    </row>
    <row r="34" spans="1:30" ht="16.5" customHeight="1" x14ac:dyDescent="0.2">
      <c r="A34" s="13"/>
      <c r="B34" s="13" t="s">
        <v>206</v>
      </c>
      <c r="C34" s="13"/>
      <c r="D34" s="13"/>
      <c r="E34" s="13"/>
      <c r="F34" s="13"/>
      <c r="G34" s="13"/>
      <c r="H34" s="13"/>
      <c r="I34" s="13"/>
      <c r="J34" s="13"/>
      <c r="K34" s="13"/>
      <c r="L34" s="14" t="s">
        <v>207</v>
      </c>
      <c r="M34" s="103">
        <v>1</v>
      </c>
      <c r="N34" s="13"/>
      <c r="O34" s="103">
        <v>1.1000000000000001</v>
      </c>
      <c r="P34" s="13"/>
      <c r="Q34" s="103">
        <v>1</v>
      </c>
      <c r="R34" s="13"/>
      <c r="S34" s="103">
        <v>0.8</v>
      </c>
      <c r="T34" s="13"/>
      <c r="U34" s="103">
        <v>0.9</v>
      </c>
      <c r="V34" s="13"/>
      <c r="W34" s="103">
        <v>1</v>
      </c>
      <c r="X34" s="13"/>
      <c r="Y34" s="103">
        <v>1</v>
      </c>
      <c r="Z34" s="13"/>
      <c r="AA34" s="103">
        <v>0.3</v>
      </c>
      <c r="AB34" s="13"/>
      <c r="AC34" s="103">
        <v>0.9</v>
      </c>
      <c r="AD34" s="13"/>
    </row>
    <row r="35" spans="1:30" ht="4.5" customHeight="1" x14ac:dyDescent="0.2">
      <c r="A35" s="25"/>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1:30" ht="16.5" customHeight="1" x14ac:dyDescent="0.2">
      <c r="A36" s="25"/>
      <c r="B36" s="25"/>
      <c r="C36" s="345" t="s">
        <v>303</v>
      </c>
      <c r="D36" s="345"/>
      <c r="E36" s="345"/>
      <c r="F36" s="345"/>
      <c r="G36" s="345"/>
      <c r="H36" s="345"/>
      <c r="I36" s="345"/>
      <c r="J36" s="345"/>
      <c r="K36" s="345"/>
      <c r="L36" s="345"/>
      <c r="M36" s="345"/>
      <c r="N36" s="345"/>
      <c r="O36" s="345"/>
      <c r="P36" s="345"/>
      <c r="Q36" s="345"/>
      <c r="R36" s="345"/>
      <c r="S36" s="345"/>
      <c r="T36" s="345"/>
      <c r="U36" s="345"/>
      <c r="V36" s="345"/>
      <c r="W36" s="345"/>
      <c r="X36" s="345"/>
      <c r="Y36" s="345"/>
      <c r="Z36" s="345"/>
      <c r="AA36" s="345"/>
      <c r="AB36" s="345"/>
      <c r="AC36" s="345"/>
      <c r="AD36" s="345"/>
    </row>
    <row r="37" spans="1:30" ht="4.5" customHeight="1" x14ac:dyDescent="0.2">
      <c r="A37" s="25"/>
      <c r="B37" s="2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1:30" ht="16.5" customHeight="1" x14ac:dyDescent="0.2">
      <c r="A38" s="25" t="s">
        <v>79</v>
      </c>
      <c r="B38" s="25"/>
      <c r="C38" s="345" t="s">
        <v>153</v>
      </c>
      <c r="D38" s="345"/>
      <c r="E38" s="345"/>
      <c r="F38" s="345"/>
      <c r="G38" s="345"/>
      <c r="H38" s="345"/>
      <c r="I38" s="345"/>
      <c r="J38" s="345"/>
      <c r="K38" s="345"/>
      <c r="L38" s="345"/>
      <c r="M38" s="345"/>
      <c r="N38" s="345"/>
      <c r="O38" s="345"/>
      <c r="P38" s="345"/>
      <c r="Q38" s="345"/>
      <c r="R38" s="345"/>
      <c r="S38" s="345"/>
      <c r="T38" s="345"/>
      <c r="U38" s="345"/>
      <c r="V38" s="345"/>
      <c r="W38" s="345"/>
      <c r="X38" s="345"/>
      <c r="Y38" s="345"/>
      <c r="Z38" s="345"/>
      <c r="AA38" s="345"/>
      <c r="AB38" s="345"/>
      <c r="AC38" s="345"/>
      <c r="AD38" s="345"/>
    </row>
    <row r="39" spans="1:30" ht="16.5" customHeight="1" x14ac:dyDescent="0.2">
      <c r="A39" s="25" t="s">
        <v>80</v>
      </c>
      <c r="B39" s="25"/>
      <c r="C39" s="345" t="s">
        <v>210</v>
      </c>
      <c r="D39" s="345"/>
      <c r="E39" s="345"/>
      <c r="F39" s="345"/>
      <c r="G39" s="345"/>
      <c r="H39" s="345"/>
      <c r="I39" s="345"/>
      <c r="J39" s="345"/>
      <c r="K39" s="345"/>
      <c r="L39" s="345"/>
      <c r="M39" s="345"/>
      <c r="N39" s="345"/>
      <c r="O39" s="345"/>
      <c r="P39" s="345"/>
      <c r="Q39" s="345"/>
      <c r="R39" s="345"/>
      <c r="S39" s="345"/>
      <c r="T39" s="345"/>
      <c r="U39" s="345"/>
      <c r="V39" s="345"/>
      <c r="W39" s="345"/>
      <c r="X39" s="345"/>
      <c r="Y39" s="345"/>
      <c r="Z39" s="345"/>
      <c r="AA39" s="345"/>
      <c r="AB39" s="345"/>
      <c r="AC39" s="345"/>
      <c r="AD39" s="345"/>
    </row>
    <row r="40" spans="1:30" ht="16.5" customHeight="1" x14ac:dyDescent="0.2">
      <c r="A40" s="25" t="s">
        <v>81</v>
      </c>
      <c r="B40" s="25"/>
      <c r="C40" s="345" t="s">
        <v>154</v>
      </c>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row>
    <row r="41" spans="1:30" ht="16.5" customHeight="1" x14ac:dyDescent="0.2">
      <c r="A41" s="25" t="s">
        <v>82</v>
      </c>
      <c r="B41" s="25"/>
      <c r="C41" s="345" t="s">
        <v>253</v>
      </c>
      <c r="D41" s="345"/>
      <c r="E41" s="345"/>
      <c r="F41" s="345"/>
      <c r="G41" s="345"/>
      <c r="H41" s="345"/>
      <c r="I41" s="345"/>
      <c r="J41" s="345"/>
      <c r="K41" s="345"/>
      <c r="L41" s="345"/>
      <c r="M41" s="345"/>
      <c r="N41" s="345"/>
      <c r="O41" s="345"/>
      <c r="P41" s="345"/>
      <c r="Q41" s="345"/>
      <c r="R41" s="345"/>
      <c r="S41" s="345"/>
      <c r="T41" s="345"/>
      <c r="U41" s="345"/>
      <c r="V41" s="345"/>
      <c r="W41" s="345"/>
      <c r="X41" s="345"/>
      <c r="Y41" s="345"/>
      <c r="Z41" s="345"/>
      <c r="AA41" s="345"/>
      <c r="AB41" s="345"/>
      <c r="AC41" s="345"/>
      <c r="AD41" s="345"/>
    </row>
    <row r="42" spans="1:30" ht="68.099999999999994" customHeight="1" x14ac:dyDescent="0.2">
      <c r="A42" s="25" t="s">
        <v>83</v>
      </c>
      <c r="B42" s="25"/>
      <c r="C42" s="345" t="s">
        <v>287</v>
      </c>
      <c r="D42" s="345"/>
      <c r="E42" s="345"/>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row>
    <row r="43" spans="1:30" ht="42.4" customHeight="1" x14ac:dyDescent="0.2">
      <c r="A43" s="25" t="s">
        <v>84</v>
      </c>
      <c r="B43" s="25"/>
      <c r="C43" s="345" t="s">
        <v>212</v>
      </c>
      <c r="D43" s="345"/>
      <c r="E43" s="345"/>
      <c r="F43" s="345"/>
      <c r="G43" s="345"/>
      <c r="H43" s="345"/>
      <c r="I43" s="345"/>
      <c r="J43" s="345"/>
      <c r="K43" s="345"/>
      <c r="L43" s="345"/>
      <c r="M43" s="345"/>
      <c r="N43" s="345"/>
      <c r="O43" s="345"/>
      <c r="P43" s="345"/>
      <c r="Q43" s="345"/>
      <c r="R43" s="345"/>
      <c r="S43" s="345"/>
      <c r="T43" s="345"/>
      <c r="U43" s="345"/>
      <c r="V43" s="345"/>
      <c r="W43" s="345"/>
      <c r="X43" s="345"/>
      <c r="Y43" s="345"/>
      <c r="Z43" s="345"/>
      <c r="AA43" s="345"/>
      <c r="AB43" s="345"/>
      <c r="AC43" s="345"/>
      <c r="AD43" s="345"/>
    </row>
    <row r="44" spans="1:30" ht="16.5" customHeight="1" x14ac:dyDescent="0.2">
      <c r="A44" s="25"/>
      <c r="B44" s="25"/>
      <c r="C44" s="345" t="s">
        <v>271</v>
      </c>
      <c r="D44" s="345"/>
      <c r="E44" s="345"/>
      <c r="F44" s="345"/>
      <c r="G44" s="345"/>
      <c r="H44" s="345"/>
      <c r="I44" s="345"/>
      <c r="J44" s="345"/>
      <c r="K44" s="345"/>
      <c r="L44" s="345"/>
      <c r="M44" s="345"/>
      <c r="N44" s="345"/>
      <c r="O44" s="345"/>
      <c r="P44" s="345"/>
      <c r="Q44" s="345"/>
      <c r="R44" s="345"/>
      <c r="S44" s="345"/>
      <c r="T44" s="345"/>
      <c r="U44" s="345"/>
      <c r="V44" s="345"/>
      <c r="W44" s="345"/>
      <c r="X44" s="345"/>
      <c r="Y44" s="345"/>
      <c r="Z44" s="345"/>
      <c r="AA44" s="345"/>
      <c r="AB44" s="345"/>
      <c r="AC44" s="345"/>
      <c r="AD44" s="345"/>
    </row>
    <row r="45" spans="1:30" ht="29.45" customHeight="1" x14ac:dyDescent="0.2">
      <c r="A45" s="25" t="s">
        <v>85</v>
      </c>
      <c r="B45" s="25"/>
      <c r="C45" s="345" t="s">
        <v>213</v>
      </c>
      <c r="D45" s="345"/>
      <c r="E45" s="345"/>
      <c r="F45" s="345"/>
      <c r="G45" s="345"/>
      <c r="H45" s="345"/>
      <c r="I45" s="345"/>
      <c r="J45" s="345"/>
      <c r="K45" s="345"/>
      <c r="L45" s="345"/>
      <c r="M45" s="345"/>
      <c r="N45" s="345"/>
      <c r="O45" s="345"/>
      <c r="P45" s="345"/>
      <c r="Q45" s="345"/>
      <c r="R45" s="345"/>
      <c r="S45" s="345"/>
      <c r="T45" s="345"/>
      <c r="U45" s="345"/>
      <c r="V45" s="345"/>
      <c r="W45" s="345"/>
      <c r="X45" s="345"/>
      <c r="Y45" s="345"/>
      <c r="Z45" s="345"/>
      <c r="AA45" s="345"/>
      <c r="AB45" s="345"/>
      <c r="AC45" s="345"/>
      <c r="AD45" s="345"/>
    </row>
    <row r="46" spans="1:30" ht="29.45" customHeight="1" x14ac:dyDescent="0.2">
      <c r="A46" s="25" t="s">
        <v>86</v>
      </c>
      <c r="B46" s="25"/>
      <c r="C46" s="345" t="s">
        <v>157</v>
      </c>
      <c r="D46" s="345"/>
      <c r="E46" s="345"/>
      <c r="F46" s="345"/>
      <c r="G46" s="345"/>
      <c r="H46" s="345"/>
      <c r="I46" s="345"/>
      <c r="J46" s="345"/>
      <c r="K46" s="345"/>
      <c r="L46" s="345"/>
      <c r="M46" s="345"/>
      <c r="N46" s="345"/>
      <c r="O46" s="345"/>
      <c r="P46" s="345"/>
      <c r="Q46" s="345"/>
      <c r="R46" s="345"/>
      <c r="S46" s="345"/>
      <c r="T46" s="345"/>
      <c r="U46" s="345"/>
      <c r="V46" s="345"/>
      <c r="W46" s="345"/>
      <c r="X46" s="345"/>
      <c r="Y46" s="345"/>
      <c r="Z46" s="345"/>
      <c r="AA46" s="345"/>
      <c r="AB46" s="345"/>
      <c r="AC46" s="345"/>
      <c r="AD46" s="345"/>
    </row>
    <row r="47" spans="1:30" ht="16.5" customHeight="1" x14ac:dyDescent="0.2">
      <c r="A47" s="25" t="s">
        <v>184</v>
      </c>
      <c r="B47" s="25"/>
      <c r="C47" s="345" t="s">
        <v>214</v>
      </c>
      <c r="D47" s="345"/>
      <c r="E47" s="345"/>
      <c r="F47" s="345"/>
      <c r="G47" s="345"/>
      <c r="H47" s="345"/>
      <c r="I47" s="345"/>
      <c r="J47" s="345"/>
      <c r="K47" s="345"/>
      <c r="L47" s="345"/>
      <c r="M47" s="345"/>
      <c r="N47" s="345"/>
      <c r="O47" s="345"/>
      <c r="P47" s="345"/>
      <c r="Q47" s="345"/>
      <c r="R47" s="345"/>
      <c r="S47" s="345"/>
      <c r="T47" s="345"/>
      <c r="U47" s="345"/>
      <c r="V47" s="345"/>
      <c r="W47" s="345"/>
      <c r="X47" s="345"/>
      <c r="Y47" s="345"/>
      <c r="Z47" s="345"/>
      <c r="AA47" s="345"/>
      <c r="AB47" s="345"/>
      <c r="AC47" s="345"/>
      <c r="AD47" s="345"/>
    </row>
    <row r="48" spans="1:30" ht="29.45" customHeight="1" x14ac:dyDescent="0.2">
      <c r="A48" s="25" t="s">
        <v>251</v>
      </c>
      <c r="B48" s="25"/>
      <c r="C48" s="345" t="s">
        <v>304</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row>
    <row r="49" spans="1:30" ht="4.5" customHeight="1" x14ac:dyDescent="0.2"/>
    <row r="50" spans="1:30" ht="68.099999999999994" customHeight="1" x14ac:dyDescent="0.2">
      <c r="A50" s="26" t="s">
        <v>95</v>
      </c>
      <c r="B50" s="25"/>
      <c r="C50" s="25"/>
      <c r="D50" s="25"/>
      <c r="E50" s="345" t="s">
        <v>305</v>
      </c>
      <c r="F50" s="345"/>
      <c r="G50" s="345"/>
      <c r="H50" s="345"/>
      <c r="I50" s="345"/>
      <c r="J50" s="345"/>
      <c r="K50" s="345"/>
      <c r="L50" s="345"/>
      <c r="M50" s="345"/>
      <c r="N50" s="345"/>
      <c r="O50" s="345"/>
      <c r="P50" s="345"/>
      <c r="Q50" s="345"/>
      <c r="R50" s="345"/>
      <c r="S50" s="345"/>
      <c r="T50" s="345"/>
      <c r="U50" s="345"/>
      <c r="V50" s="345"/>
      <c r="W50" s="345"/>
      <c r="X50" s="345"/>
      <c r="Y50" s="345"/>
      <c r="Z50" s="345"/>
      <c r="AA50" s="345"/>
      <c r="AB50" s="345"/>
      <c r="AC50" s="345"/>
      <c r="AD50" s="345"/>
    </row>
  </sheetData>
  <mergeCells count="31">
    <mergeCell ref="E50:AD50"/>
    <mergeCell ref="C44:AD44"/>
    <mergeCell ref="C45:AD45"/>
    <mergeCell ref="C46:AD46"/>
    <mergeCell ref="C47:AD47"/>
    <mergeCell ref="C48:AD48"/>
    <mergeCell ref="C39:AD39"/>
    <mergeCell ref="C40:AD40"/>
    <mergeCell ref="C41:AD41"/>
    <mergeCell ref="C42:AD42"/>
    <mergeCell ref="C43:AD43"/>
    <mergeCell ref="B28:K28"/>
    <mergeCell ref="B30:K30"/>
    <mergeCell ref="K1:AD1"/>
    <mergeCell ref="C36:AD36"/>
    <mergeCell ref="C38:AD38"/>
    <mergeCell ref="B6:K6"/>
    <mergeCell ref="B12:K12"/>
    <mergeCell ref="B14:K14"/>
    <mergeCell ref="B20:K20"/>
    <mergeCell ref="B22:K22"/>
    <mergeCell ref="W2:X2"/>
    <mergeCell ref="Y2:Z2"/>
    <mergeCell ref="AA2:AB2"/>
    <mergeCell ref="AC2:AD2"/>
    <mergeCell ref="B4:K4"/>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EA.10</oddHeader>
    <oddFooter>&amp;L&amp;"Arial"&amp;8REPORT ON
GOVERNMENT
SERVICES 2022&amp;R&amp;"Arial"&amp;8HEALTH SECTOR
OVERVIEW
PAGE &amp;B&amp;P&amp;B</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144"/>
  <sheetViews>
    <sheetView showGridLines="0" workbookViewId="0"/>
  </sheetViews>
  <sheetFormatPr defaultColWidth="11.42578125" defaultRowHeight="12.75" x14ac:dyDescent="0.2"/>
  <cols>
    <col min="1" max="10" width="1.85546875" customWidth="1"/>
    <col min="11" max="11" width="5.28515625" customWidth="1"/>
    <col min="12" max="12" width="8.85546875" customWidth="1"/>
    <col min="13" max="20" width="9.28515625" customWidth="1"/>
    <col min="21" max="21" width="11.5703125" customWidth="1"/>
  </cols>
  <sheetData>
    <row r="1" spans="1:21" ht="17.45" customHeight="1" x14ac:dyDescent="0.2">
      <c r="A1" s="8" t="s">
        <v>306</v>
      </c>
      <c r="B1" s="8"/>
      <c r="C1" s="8"/>
      <c r="D1" s="8"/>
      <c r="E1" s="8"/>
      <c r="F1" s="8"/>
      <c r="G1" s="8"/>
      <c r="H1" s="8"/>
      <c r="I1" s="8"/>
      <c r="J1" s="8"/>
      <c r="K1" s="352" t="s">
        <v>307</v>
      </c>
      <c r="L1" s="353"/>
      <c r="M1" s="353"/>
      <c r="N1" s="353"/>
      <c r="O1" s="353"/>
      <c r="P1" s="353"/>
      <c r="Q1" s="353"/>
      <c r="R1" s="353"/>
      <c r="S1" s="353"/>
      <c r="T1" s="353"/>
      <c r="U1" s="353"/>
    </row>
    <row r="2" spans="1:21" ht="16.5" customHeight="1" x14ac:dyDescent="0.2">
      <c r="A2" s="11"/>
      <c r="B2" s="11"/>
      <c r="C2" s="11"/>
      <c r="D2" s="11"/>
      <c r="E2" s="11"/>
      <c r="F2" s="11"/>
      <c r="G2" s="11"/>
      <c r="H2" s="11"/>
      <c r="I2" s="11"/>
      <c r="J2" s="11"/>
      <c r="K2" s="11"/>
      <c r="L2" s="12" t="s">
        <v>59</v>
      </c>
      <c r="M2" s="105" t="s">
        <v>308</v>
      </c>
      <c r="N2" s="105" t="s">
        <v>309</v>
      </c>
      <c r="O2" s="105" t="s">
        <v>310</v>
      </c>
      <c r="P2" s="105" t="s">
        <v>311</v>
      </c>
      <c r="Q2" s="105" t="s">
        <v>312</v>
      </c>
      <c r="R2" s="105" t="s">
        <v>313</v>
      </c>
      <c r="S2" s="105" t="s">
        <v>314</v>
      </c>
      <c r="T2" s="105" t="s">
        <v>315</v>
      </c>
      <c r="U2" s="105" t="s">
        <v>316</v>
      </c>
    </row>
    <row r="3" spans="1:21" ht="16.5" customHeight="1" x14ac:dyDescent="0.2">
      <c r="A3" s="7" t="s">
        <v>69</v>
      </c>
      <c r="B3" s="7"/>
      <c r="C3" s="7"/>
      <c r="D3" s="7"/>
      <c r="E3" s="7"/>
      <c r="F3" s="7"/>
      <c r="G3" s="7"/>
      <c r="H3" s="7"/>
      <c r="I3" s="7"/>
      <c r="J3" s="7"/>
      <c r="K3" s="7"/>
      <c r="L3" s="9"/>
      <c r="M3" s="10"/>
      <c r="N3" s="10"/>
      <c r="O3" s="10"/>
      <c r="P3" s="10"/>
      <c r="Q3" s="10"/>
      <c r="R3" s="10"/>
      <c r="S3" s="10"/>
      <c r="T3" s="10"/>
      <c r="U3" s="10"/>
    </row>
    <row r="4" spans="1:21" ht="16.5" customHeight="1" x14ac:dyDescent="0.2">
      <c r="A4" s="7"/>
      <c r="B4" s="7" t="s">
        <v>317</v>
      </c>
      <c r="C4" s="7"/>
      <c r="D4" s="7"/>
      <c r="E4" s="7"/>
      <c r="F4" s="7"/>
      <c r="G4" s="7"/>
      <c r="H4" s="7"/>
      <c r="I4" s="7"/>
      <c r="J4" s="7"/>
      <c r="K4" s="7"/>
      <c r="L4" s="9"/>
      <c r="M4" s="10"/>
      <c r="N4" s="10"/>
      <c r="O4" s="10"/>
      <c r="P4" s="10"/>
      <c r="Q4" s="10"/>
      <c r="R4" s="10"/>
      <c r="S4" s="10"/>
      <c r="T4" s="10"/>
      <c r="U4" s="10"/>
    </row>
    <row r="5" spans="1:21" ht="16.5" customHeight="1" x14ac:dyDescent="0.2">
      <c r="A5" s="7"/>
      <c r="B5" s="7"/>
      <c r="C5" s="7" t="s">
        <v>318</v>
      </c>
      <c r="D5" s="7"/>
      <c r="E5" s="7"/>
      <c r="F5" s="7"/>
      <c r="G5" s="7"/>
      <c r="H5" s="7"/>
      <c r="I5" s="7"/>
      <c r="J5" s="7"/>
      <c r="K5" s="7"/>
      <c r="L5" s="9" t="s">
        <v>319</v>
      </c>
      <c r="M5" s="111" t="s">
        <v>181</v>
      </c>
      <c r="N5" s="113">
        <v>50.2</v>
      </c>
      <c r="O5" s="111" t="s">
        <v>181</v>
      </c>
      <c r="P5" s="113">
        <v>43.4</v>
      </c>
      <c r="Q5" s="113">
        <v>51.1</v>
      </c>
      <c r="R5" s="111" t="s">
        <v>181</v>
      </c>
      <c r="S5" s="111" t="s">
        <v>181</v>
      </c>
      <c r="T5" s="111" t="s">
        <v>181</v>
      </c>
      <c r="U5" s="111" t="s">
        <v>181</v>
      </c>
    </row>
    <row r="6" spans="1:21" ht="16.5" customHeight="1" x14ac:dyDescent="0.2">
      <c r="A6" s="7"/>
      <c r="B6" s="7"/>
      <c r="C6" s="7" t="s">
        <v>320</v>
      </c>
      <c r="D6" s="7"/>
      <c r="E6" s="7"/>
      <c r="F6" s="7"/>
      <c r="G6" s="7"/>
      <c r="H6" s="7"/>
      <c r="I6" s="7"/>
      <c r="J6" s="7"/>
      <c r="K6" s="7"/>
      <c r="L6" s="9" t="s">
        <v>319</v>
      </c>
      <c r="M6" s="111" t="s">
        <v>181</v>
      </c>
      <c r="N6" s="113">
        <v>40.5</v>
      </c>
      <c r="O6" s="111" t="s">
        <v>181</v>
      </c>
      <c r="P6" s="113">
        <v>37</v>
      </c>
      <c r="Q6" s="113">
        <v>43.3</v>
      </c>
      <c r="R6" s="111" t="s">
        <v>181</v>
      </c>
      <c r="S6" s="111" t="s">
        <v>181</v>
      </c>
      <c r="T6" s="111" t="s">
        <v>181</v>
      </c>
      <c r="U6" s="111" t="s">
        <v>181</v>
      </c>
    </row>
    <row r="7" spans="1:21" ht="16.5" customHeight="1" x14ac:dyDescent="0.2">
      <c r="A7" s="7"/>
      <c r="B7" s="7"/>
      <c r="C7" s="7" t="s">
        <v>321</v>
      </c>
      <c r="D7" s="7"/>
      <c r="E7" s="7"/>
      <c r="F7" s="7"/>
      <c r="G7" s="7"/>
      <c r="H7" s="7"/>
      <c r="I7" s="7"/>
      <c r="J7" s="7"/>
      <c r="K7" s="7"/>
      <c r="L7" s="9" t="s">
        <v>319</v>
      </c>
      <c r="M7" s="111" t="s">
        <v>181</v>
      </c>
      <c r="N7" s="113">
        <v>38.1</v>
      </c>
      <c r="O7" s="111" t="s">
        <v>181</v>
      </c>
      <c r="P7" s="113">
        <v>54.2</v>
      </c>
      <c r="Q7" s="113">
        <v>40.1</v>
      </c>
      <c r="R7" s="111" t="s">
        <v>181</v>
      </c>
      <c r="S7" s="111" t="s">
        <v>181</v>
      </c>
      <c r="T7" s="111" t="s">
        <v>181</v>
      </c>
      <c r="U7" s="111" t="s">
        <v>181</v>
      </c>
    </row>
    <row r="8" spans="1:21" ht="16.5" customHeight="1" x14ac:dyDescent="0.2">
      <c r="A8" s="7"/>
      <c r="B8" s="7"/>
      <c r="C8" s="7" t="s">
        <v>322</v>
      </c>
      <c r="D8" s="7"/>
      <c r="E8" s="7"/>
      <c r="F8" s="7"/>
      <c r="G8" s="7"/>
      <c r="H8" s="7"/>
      <c r="I8" s="7"/>
      <c r="J8" s="7"/>
      <c r="K8" s="7"/>
      <c r="L8" s="9" t="s">
        <v>319</v>
      </c>
      <c r="M8" s="111" t="s">
        <v>181</v>
      </c>
      <c r="N8" s="114">
        <v>123.7</v>
      </c>
      <c r="O8" s="111" t="s">
        <v>181</v>
      </c>
      <c r="P8" s="114">
        <v>128.5</v>
      </c>
      <c r="Q8" s="114">
        <v>125.4</v>
      </c>
      <c r="R8" s="111" t="s">
        <v>181</v>
      </c>
      <c r="S8" s="111" t="s">
        <v>181</v>
      </c>
      <c r="T8" s="111" t="s">
        <v>181</v>
      </c>
      <c r="U8" s="111" t="s">
        <v>181</v>
      </c>
    </row>
    <row r="9" spans="1:21" ht="16.5" customHeight="1" x14ac:dyDescent="0.2">
      <c r="A9" s="7"/>
      <c r="B9" s="7"/>
      <c r="C9" s="7" t="s">
        <v>323</v>
      </c>
      <c r="D9" s="7"/>
      <c r="E9" s="7"/>
      <c r="F9" s="7"/>
      <c r="G9" s="7"/>
      <c r="H9" s="7"/>
      <c r="I9" s="7"/>
      <c r="J9" s="7"/>
      <c r="K9" s="7"/>
      <c r="L9" s="9" t="s">
        <v>319</v>
      </c>
      <c r="M9" s="111" t="s">
        <v>181</v>
      </c>
      <c r="N9" s="115">
        <v>6.3</v>
      </c>
      <c r="O9" s="111" t="s">
        <v>181</v>
      </c>
      <c r="P9" s="115">
        <v>6.1</v>
      </c>
      <c r="Q9" s="115">
        <v>8.9</v>
      </c>
      <c r="R9" s="111" t="s">
        <v>181</v>
      </c>
      <c r="S9" s="111" t="s">
        <v>181</v>
      </c>
      <c r="T9" s="111" t="s">
        <v>181</v>
      </c>
      <c r="U9" s="111" t="s">
        <v>181</v>
      </c>
    </row>
    <row r="10" spans="1:21" ht="16.5" customHeight="1" x14ac:dyDescent="0.2">
      <c r="A10" s="7"/>
      <c r="B10" s="7" t="s">
        <v>324</v>
      </c>
      <c r="C10" s="7"/>
      <c r="D10" s="7"/>
      <c r="E10" s="7"/>
      <c r="F10" s="7"/>
      <c r="G10" s="7"/>
      <c r="H10" s="7"/>
      <c r="I10" s="7"/>
      <c r="J10" s="7"/>
      <c r="K10" s="7"/>
      <c r="L10" s="9"/>
      <c r="M10" s="10"/>
      <c r="N10" s="10"/>
      <c r="O10" s="10"/>
      <c r="P10" s="10"/>
      <c r="Q10" s="10"/>
      <c r="R10" s="10"/>
      <c r="S10" s="10"/>
      <c r="T10" s="10"/>
      <c r="U10" s="10"/>
    </row>
    <row r="11" spans="1:21" ht="16.5" customHeight="1" x14ac:dyDescent="0.2">
      <c r="A11" s="7"/>
      <c r="B11" s="7"/>
      <c r="C11" s="7" t="s">
        <v>318</v>
      </c>
      <c r="D11" s="7"/>
      <c r="E11" s="7"/>
      <c r="F11" s="7"/>
      <c r="G11" s="7"/>
      <c r="H11" s="7"/>
      <c r="I11" s="7"/>
      <c r="J11" s="7"/>
      <c r="K11" s="7"/>
      <c r="L11" s="9" t="s">
        <v>76</v>
      </c>
      <c r="M11" s="112" t="s">
        <v>181</v>
      </c>
      <c r="N11" s="106">
        <v>3816</v>
      </c>
      <c r="O11" s="112" t="s">
        <v>181</v>
      </c>
      <c r="P11" s="106">
        <v>1287</v>
      </c>
      <c r="Q11" s="106">
        <v>1207</v>
      </c>
      <c r="R11" s="112" t="s">
        <v>181</v>
      </c>
      <c r="S11" s="112" t="s">
        <v>181</v>
      </c>
      <c r="T11" s="112" t="s">
        <v>181</v>
      </c>
      <c r="U11" s="112" t="s">
        <v>181</v>
      </c>
    </row>
    <row r="12" spans="1:21" ht="16.5" customHeight="1" x14ac:dyDescent="0.2">
      <c r="A12" s="7"/>
      <c r="B12" s="7"/>
      <c r="C12" s="7" t="s">
        <v>320</v>
      </c>
      <c r="D12" s="7"/>
      <c r="E12" s="7"/>
      <c r="F12" s="7"/>
      <c r="G12" s="7"/>
      <c r="H12" s="7"/>
      <c r="I12" s="7"/>
      <c r="J12" s="7"/>
      <c r="K12" s="7"/>
      <c r="L12" s="9" t="s">
        <v>76</v>
      </c>
      <c r="M12" s="112" t="s">
        <v>181</v>
      </c>
      <c r="N12" s="106">
        <v>3157</v>
      </c>
      <c r="O12" s="112" t="s">
        <v>181</v>
      </c>
      <c r="P12" s="106">
        <v>1119</v>
      </c>
      <c r="Q12" s="106">
        <v>1059</v>
      </c>
      <c r="R12" s="112" t="s">
        <v>181</v>
      </c>
      <c r="S12" s="112" t="s">
        <v>181</v>
      </c>
      <c r="T12" s="112" t="s">
        <v>181</v>
      </c>
      <c r="U12" s="112" t="s">
        <v>181</v>
      </c>
    </row>
    <row r="13" spans="1:21" ht="16.5" customHeight="1" x14ac:dyDescent="0.2">
      <c r="A13" s="7"/>
      <c r="B13" s="7"/>
      <c r="C13" s="7" t="s">
        <v>321</v>
      </c>
      <c r="D13" s="7"/>
      <c r="E13" s="7"/>
      <c r="F13" s="7"/>
      <c r="G13" s="7"/>
      <c r="H13" s="7"/>
      <c r="I13" s="7"/>
      <c r="J13" s="7"/>
      <c r="K13" s="7"/>
      <c r="L13" s="9" t="s">
        <v>76</v>
      </c>
      <c r="M13" s="112" t="s">
        <v>181</v>
      </c>
      <c r="N13" s="106">
        <v>2841</v>
      </c>
      <c r="O13" s="112" t="s">
        <v>181</v>
      </c>
      <c r="P13" s="106">
        <v>1586</v>
      </c>
      <c r="Q13" s="117">
        <v>910</v>
      </c>
      <c r="R13" s="112" t="s">
        <v>181</v>
      </c>
      <c r="S13" s="112" t="s">
        <v>181</v>
      </c>
      <c r="T13" s="112" t="s">
        <v>181</v>
      </c>
      <c r="U13" s="112" t="s">
        <v>181</v>
      </c>
    </row>
    <row r="14" spans="1:21" ht="16.5" customHeight="1" x14ac:dyDescent="0.2">
      <c r="A14" s="7"/>
      <c r="B14" s="7"/>
      <c r="C14" s="7" t="s">
        <v>322</v>
      </c>
      <c r="D14" s="7"/>
      <c r="E14" s="7"/>
      <c r="F14" s="7"/>
      <c r="G14" s="7"/>
      <c r="H14" s="7"/>
      <c r="I14" s="7"/>
      <c r="J14" s="7"/>
      <c r="K14" s="7"/>
      <c r="L14" s="9" t="s">
        <v>76</v>
      </c>
      <c r="M14" s="112" t="s">
        <v>181</v>
      </c>
      <c r="N14" s="106">
        <v>4658</v>
      </c>
      <c r="O14" s="112" t="s">
        <v>181</v>
      </c>
      <c r="P14" s="106">
        <v>1888</v>
      </c>
      <c r="Q14" s="106">
        <v>1411</v>
      </c>
      <c r="R14" s="112" t="s">
        <v>181</v>
      </c>
      <c r="S14" s="112" t="s">
        <v>181</v>
      </c>
      <c r="T14" s="112" t="s">
        <v>181</v>
      </c>
      <c r="U14" s="112" t="s">
        <v>181</v>
      </c>
    </row>
    <row r="15" spans="1:21" ht="16.5" customHeight="1" x14ac:dyDescent="0.2">
      <c r="A15" s="7"/>
      <c r="B15" s="7"/>
      <c r="C15" s="7" t="s">
        <v>323</v>
      </c>
      <c r="D15" s="7"/>
      <c r="E15" s="7"/>
      <c r="F15" s="7"/>
      <c r="G15" s="7"/>
      <c r="H15" s="7"/>
      <c r="I15" s="7"/>
      <c r="J15" s="7"/>
      <c r="K15" s="7"/>
      <c r="L15" s="9" t="s">
        <v>76</v>
      </c>
      <c r="M15" s="112" t="s">
        <v>181</v>
      </c>
      <c r="N15" s="117">
        <v>218</v>
      </c>
      <c r="O15" s="112" t="s">
        <v>181</v>
      </c>
      <c r="P15" s="107">
        <v>80</v>
      </c>
      <c r="Q15" s="107">
        <v>75</v>
      </c>
      <c r="R15" s="112" t="s">
        <v>181</v>
      </c>
      <c r="S15" s="112" t="s">
        <v>181</v>
      </c>
      <c r="T15" s="112" t="s">
        <v>181</v>
      </c>
      <c r="U15" s="112" t="s">
        <v>181</v>
      </c>
    </row>
    <row r="16" spans="1:21" ht="16.5" customHeight="1" x14ac:dyDescent="0.2">
      <c r="A16" s="7" t="s">
        <v>113</v>
      </c>
      <c r="B16" s="7"/>
      <c r="C16" s="7"/>
      <c r="D16" s="7"/>
      <c r="E16" s="7"/>
      <c r="F16" s="7"/>
      <c r="G16" s="7"/>
      <c r="H16" s="7"/>
      <c r="I16" s="7"/>
      <c r="J16" s="7"/>
      <c r="K16" s="7"/>
      <c r="L16" s="9"/>
      <c r="M16" s="10"/>
      <c r="N16" s="10"/>
      <c r="O16" s="10"/>
      <c r="P16" s="10"/>
      <c r="Q16" s="10"/>
      <c r="R16" s="10"/>
      <c r="S16" s="10"/>
      <c r="T16" s="10"/>
      <c r="U16" s="10"/>
    </row>
    <row r="17" spans="1:21" ht="16.5" customHeight="1" x14ac:dyDescent="0.2">
      <c r="A17" s="7"/>
      <c r="B17" s="7" t="s">
        <v>317</v>
      </c>
      <c r="C17" s="7"/>
      <c r="D17" s="7"/>
      <c r="E17" s="7"/>
      <c r="F17" s="7"/>
      <c r="G17" s="7"/>
      <c r="H17" s="7"/>
      <c r="I17" s="7"/>
      <c r="J17" s="7"/>
      <c r="K17" s="7"/>
      <c r="L17" s="9"/>
      <c r="M17" s="10"/>
      <c r="N17" s="10"/>
      <c r="O17" s="10"/>
      <c r="P17" s="10"/>
      <c r="Q17" s="10"/>
      <c r="R17" s="10"/>
      <c r="S17" s="10"/>
      <c r="T17" s="10"/>
      <c r="U17" s="10"/>
    </row>
    <row r="18" spans="1:21" ht="16.5" customHeight="1" x14ac:dyDescent="0.2">
      <c r="A18" s="7"/>
      <c r="B18" s="7"/>
      <c r="C18" s="7" t="s">
        <v>318</v>
      </c>
      <c r="D18" s="7"/>
      <c r="E18" s="7"/>
      <c r="F18" s="7"/>
      <c r="G18" s="7"/>
      <c r="H18" s="7"/>
      <c r="I18" s="7"/>
      <c r="J18" s="7"/>
      <c r="K18" s="7"/>
      <c r="L18" s="9" t="s">
        <v>319</v>
      </c>
      <c r="M18" s="113">
        <v>52.2</v>
      </c>
      <c r="N18" s="113">
        <v>53.5</v>
      </c>
      <c r="O18" s="113">
        <v>57.3</v>
      </c>
      <c r="P18" s="113">
        <v>47</v>
      </c>
      <c r="Q18" s="113">
        <v>51.4</v>
      </c>
      <c r="R18" s="113">
        <v>51.6</v>
      </c>
      <c r="S18" s="113">
        <v>45.3</v>
      </c>
      <c r="T18" s="111" t="s">
        <v>181</v>
      </c>
      <c r="U18" s="113">
        <v>52.9</v>
      </c>
    </row>
    <row r="19" spans="1:21" ht="16.5" customHeight="1" x14ac:dyDescent="0.2">
      <c r="A19" s="7"/>
      <c r="B19" s="7"/>
      <c r="C19" s="7" t="s">
        <v>320</v>
      </c>
      <c r="D19" s="7"/>
      <c r="E19" s="7"/>
      <c r="F19" s="7"/>
      <c r="G19" s="7"/>
      <c r="H19" s="7"/>
      <c r="I19" s="7"/>
      <c r="J19" s="7"/>
      <c r="K19" s="7"/>
      <c r="L19" s="9" t="s">
        <v>319</v>
      </c>
      <c r="M19" s="113">
        <v>41</v>
      </c>
      <c r="N19" s="113">
        <v>41.9</v>
      </c>
      <c r="O19" s="113">
        <v>49.2</v>
      </c>
      <c r="P19" s="113">
        <v>39.200000000000003</v>
      </c>
      <c r="Q19" s="113">
        <v>41.2</v>
      </c>
      <c r="R19" s="113">
        <v>44.8</v>
      </c>
      <c r="S19" s="113">
        <v>33</v>
      </c>
      <c r="T19" s="111" t="s">
        <v>181</v>
      </c>
      <c r="U19" s="113">
        <v>42.6</v>
      </c>
    </row>
    <row r="20" spans="1:21" ht="16.5" customHeight="1" x14ac:dyDescent="0.2">
      <c r="A20" s="7"/>
      <c r="B20" s="7"/>
      <c r="C20" s="7" t="s">
        <v>321</v>
      </c>
      <c r="D20" s="7"/>
      <c r="E20" s="7"/>
      <c r="F20" s="7"/>
      <c r="G20" s="7"/>
      <c r="H20" s="7"/>
      <c r="I20" s="7"/>
      <c r="J20" s="7"/>
      <c r="K20" s="7"/>
      <c r="L20" s="9" t="s">
        <v>319</v>
      </c>
      <c r="M20" s="113">
        <v>54.7</v>
      </c>
      <c r="N20" s="113">
        <v>42.8</v>
      </c>
      <c r="O20" s="113">
        <v>73.5</v>
      </c>
      <c r="P20" s="113">
        <v>52.6</v>
      </c>
      <c r="Q20" s="113">
        <v>36.5</v>
      </c>
      <c r="R20" s="113">
        <v>59.2</v>
      </c>
      <c r="S20" s="113">
        <v>50.1</v>
      </c>
      <c r="T20" s="111" t="s">
        <v>181</v>
      </c>
      <c r="U20" s="113">
        <v>53.8</v>
      </c>
    </row>
    <row r="21" spans="1:21" ht="16.5" customHeight="1" x14ac:dyDescent="0.2">
      <c r="A21" s="7"/>
      <c r="B21" s="7"/>
      <c r="C21" s="7" t="s">
        <v>322</v>
      </c>
      <c r="D21" s="7"/>
      <c r="E21" s="7"/>
      <c r="F21" s="7"/>
      <c r="G21" s="7"/>
      <c r="H21" s="7"/>
      <c r="I21" s="7"/>
      <c r="J21" s="7"/>
      <c r="K21" s="7"/>
      <c r="L21" s="9" t="s">
        <v>319</v>
      </c>
      <c r="M21" s="114">
        <v>125.4</v>
      </c>
      <c r="N21" s="114">
        <v>127.1</v>
      </c>
      <c r="O21" s="114">
        <v>129.1</v>
      </c>
      <c r="P21" s="114">
        <v>125.5</v>
      </c>
      <c r="Q21" s="114">
        <v>132.5</v>
      </c>
      <c r="R21" s="114">
        <v>117.9</v>
      </c>
      <c r="S21" s="114">
        <v>133.9</v>
      </c>
      <c r="T21" s="111" t="s">
        <v>181</v>
      </c>
      <c r="U21" s="114">
        <v>127</v>
      </c>
    </row>
    <row r="22" spans="1:21" ht="16.5" customHeight="1" x14ac:dyDescent="0.2">
      <c r="A22" s="7"/>
      <c r="B22" s="7"/>
      <c r="C22" s="7" t="s">
        <v>323</v>
      </c>
      <c r="D22" s="7"/>
      <c r="E22" s="7"/>
      <c r="F22" s="7"/>
      <c r="G22" s="7"/>
      <c r="H22" s="7"/>
      <c r="I22" s="7"/>
      <c r="J22" s="7"/>
      <c r="K22" s="7"/>
      <c r="L22" s="9" t="s">
        <v>319</v>
      </c>
      <c r="M22" s="115">
        <v>6.5</v>
      </c>
      <c r="N22" s="115">
        <v>7.2</v>
      </c>
      <c r="O22" s="115">
        <v>8.8000000000000007</v>
      </c>
      <c r="P22" s="115">
        <v>6.7</v>
      </c>
      <c r="Q22" s="115">
        <v>7.8</v>
      </c>
      <c r="R22" s="115">
        <v>6.9</v>
      </c>
      <c r="S22" s="115">
        <v>5.8</v>
      </c>
      <c r="T22" s="111" t="s">
        <v>181</v>
      </c>
      <c r="U22" s="115">
        <v>7.2</v>
      </c>
    </row>
    <row r="23" spans="1:21" ht="16.5" customHeight="1" x14ac:dyDescent="0.2">
      <c r="A23" s="7"/>
      <c r="B23" s="7" t="s">
        <v>324</v>
      </c>
      <c r="C23" s="7"/>
      <c r="D23" s="7"/>
      <c r="E23" s="7"/>
      <c r="F23" s="7"/>
      <c r="G23" s="7"/>
      <c r="H23" s="7"/>
      <c r="I23" s="7"/>
      <c r="J23" s="7"/>
      <c r="K23" s="7"/>
      <c r="L23" s="9"/>
      <c r="M23" s="10"/>
      <c r="N23" s="10"/>
      <c r="O23" s="10"/>
      <c r="P23" s="10"/>
      <c r="Q23" s="10"/>
      <c r="R23" s="10"/>
      <c r="S23" s="10"/>
      <c r="T23" s="10"/>
      <c r="U23" s="10"/>
    </row>
    <row r="24" spans="1:21" ht="16.5" customHeight="1" x14ac:dyDescent="0.2">
      <c r="A24" s="7"/>
      <c r="B24" s="7"/>
      <c r="C24" s="7" t="s">
        <v>318</v>
      </c>
      <c r="D24" s="7"/>
      <c r="E24" s="7"/>
      <c r="F24" s="7"/>
      <c r="G24" s="7"/>
      <c r="H24" s="7"/>
      <c r="I24" s="7"/>
      <c r="J24" s="7"/>
      <c r="K24" s="7"/>
      <c r="L24" s="9" t="s">
        <v>76</v>
      </c>
      <c r="M24" s="106">
        <v>4979</v>
      </c>
      <c r="N24" s="106">
        <v>3983</v>
      </c>
      <c r="O24" s="106">
        <v>3275</v>
      </c>
      <c r="P24" s="106">
        <v>1350</v>
      </c>
      <c r="Q24" s="106">
        <v>1187</v>
      </c>
      <c r="R24" s="117">
        <v>378</v>
      </c>
      <c r="S24" s="117">
        <v>190</v>
      </c>
      <c r="T24" s="112" t="s">
        <v>181</v>
      </c>
      <c r="U24" s="116">
        <v>15345</v>
      </c>
    </row>
    <row r="25" spans="1:21" ht="16.5" customHeight="1" x14ac:dyDescent="0.2">
      <c r="A25" s="7"/>
      <c r="B25" s="7"/>
      <c r="C25" s="7" t="s">
        <v>320</v>
      </c>
      <c r="D25" s="7"/>
      <c r="E25" s="7"/>
      <c r="F25" s="7"/>
      <c r="G25" s="7"/>
      <c r="H25" s="7"/>
      <c r="I25" s="7"/>
      <c r="J25" s="7"/>
      <c r="K25" s="7"/>
      <c r="L25" s="9" t="s">
        <v>76</v>
      </c>
      <c r="M25" s="106">
        <v>3999</v>
      </c>
      <c r="N25" s="106">
        <v>3176</v>
      </c>
      <c r="O25" s="106">
        <v>2904</v>
      </c>
      <c r="P25" s="106">
        <v>1144</v>
      </c>
      <c r="Q25" s="117">
        <v>993</v>
      </c>
      <c r="R25" s="117">
        <v>345</v>
      </c>
      <c r="S25" s="117">
        <v>135</v>
      </c>
      <c r="T25" s="112" t="s">
        <v>181</v>
      </c>
      <c r="U25" s="116">
        <v>12700</v>
      </c>
    </row>
    <row r="26" spans="1:21" ht="16.5" customHeight="1" x14ac:dyDescent="0.2">
      <c r="A26" s="7"/>
      <c r="B26" s="7"/>
      <c r="C26" s="7" t="s">
        <v>321</v>
      </c>
      <c r="D26" s="7"/>
      <c r="E26" s="7"/>
      <c r="F26" s="7"/>
      <c r="G26" s="7"/>
      <c r="H26" s="7"/>
      <c r="I26" s="7"/>
      <c r="J26" s="7"/>
      <c r="K26" s="7"/>
      <c r="L26" s="9" t="s">
        <v>76</v>
      </c>
      <c r="M26" s="106">
        <v>5036</v>
      </c>
      <c r="N26" s="106">
        <v>3105</v>
      </c>
      <c r="O26" s="106">
        <v>4095</v>
      </c>
      <c r="P26" s="106">
        <v>1485</v>
      </c>
      <c r="Q26" s="117">
        <v>812</v>
      </c>
      <c r="R26" s="117">
        <v>402</v>
      </c>
      <c r="S26" s="117">
        <v>213</v>
      </c>
      <c r="T26" s="112" t="s">
        <v>181</v>
      </c>
      <c r="U26" s="116">
        <v>15158</v>
      </c>
    </row>
    <row r="27" spans="1:21" ht="16.5" customHeight="1" x14ac:dyDescent="0.2">
      <c r="A27" s="7"/>
      <c r="B27" s="7"/>
      <c r="C27" s="7" t="s">
        <v>322</v>
      </c>
      <c r="D27" s="7"/>
      <c r="E27" s="7"/>
      <c r="F27" s="7"/>
      <c r="G27" s="7"/>
      <c r="H27" s="7"/>
      <c r="I27" s="7"/>
      <c r="J27" s="7"/>
      <c r="K27" s="7"/>
      <c r="L27" s="9" t="s">
        <v>76</v>
      </c>
      <c r="M27" s="106">
        <v>5833</v>
      </c>
      <c r="N27" s="106">
        <v>4680</v>
      </c>
      <c r="O27" s="106">
        <v>3702</v>
      </c>
      <c r="P27" s="106">
        <v>1826</v>
      </c>
      <c r="Q27" s="106">
        <v>1456</v>
      </c>
      <c r="R27" s="117">
        <v>417</v>
      </c>
      <c r="S27" s="117">
        <v>292</v>
      </c>
      <c r="T27" s="112" t="s">
        <v>181</v>
      </c>
      <c r="U27" s="116">
        <v>18208</v>
      </c>
    </row>
    <row r="28" spans="1:21" ht="16.5" customHeight="1" x14ac:dyDescent="0.2">
      <c r="A28" s="7"/>
      <c r="B28" s="7"/>
      <c r="C28" s="7" t="s">
        <v>323</v>
      </c>
      <c r="D28" s="7"/>
      <c r="E28" s="7"/>
      <c r="F28" s="7"/>
      <c r="G28" s="7"/>
      <c r="H28" s="7"/>
      <c r="I28" s="7"/>
      <c r="J28" s="7"/>
      <c r="K28" s="7"/>
      <c r="L28" s="9" t="s">
        <v>76</v>
      </c>
      <c r="M28" s="117">
        <v>272</v>
      </c>
      <c r="N28" s="117">
        <v>239</v>
      </c>
      <c r="O28" s="117">
        <v>219</v>
      </c>
      <c r="P28" s="107">
        <v>90</v>
      </c>
      <c r="Q28" s="107">
        <v>66</v>
      </c>
      <c r="R28" s="107">
        <v>16</v>
      </c>
      <c r="S28" s="107">
        <v>12</v>
      </c>
      <c r="T28" s="112" t="s">
        <v>181</v>
      </c>
      <c r="U28" s="117">
        <v>914</v>
      </c>
    </row>
    <row r="29" spans="1:21" ht="16.5" customHeight="1" x14ac:dyDescent="0.2">
      <c r="A29" s="7" t="s">
        <v>114</v>
      </c>
      <c r="B29" s="7"/>
      <c r="C29" s="7"/>
      <c r="D29" s="7"/>
      <c r="E29" s="7"/>
      <c r="F29" s="7"/>
      <c r="G29" s="7"/>
      <c r="H29" s="7"/>
      <c r="I29" s="7"/>
      <c r="J29" s="7"/>
      <c r="K29" s="7"/>
      <c r="L29" s="9"/>
      <c r="M29" s="10"/>
      <c r="N29" s="10"/>
      <c r="O29" s="10"/>
      <c r="P29" s="10"/>
      <c r="Q29" s="10"/>
      <c r="R29" s="10"/>
      <c r="S29" s="10"/>
      <c r="T29" s="10"/>
      <c r="U29" s="10"/>
    </row>
    <row r="30" spans="1:21" ht="16.5" customHeight="1" x14ac:dyDescent="0.2">
      <c r="A30" s="7"/>
      <c r="B30" s="7" t="s">
        <v>317</v>
      </c>
      <c r="C30" s="7"/>
      <c r="D30" s="7"/>
      <c r="E30" s="7"/>
      <c r="F30" s="7"/>
      <c r="G30" s="7"/>
      <c r="H30" s="7"/>
      <c r="I30" s="7"/>
      <c r="J30" s="7"/>
      <c r="K30" s="7"/>
      <c r="L30" s="9"/>
      <c r="M30" s="10"/>
      <c r="N30" s="10"/>
      <c r="O30" s="10"/>
      <c r="P30" s="10"/>
      <c r="Q30" s="10"/>
      <c r="R30" s="10"/>
      <c r="S30" s="10"/>
      <c r="T30" s="10"/>
      <c r="U30" s="10"/>
    </row>
    <row r="31" spans="1:21" ht="16.5" customHeight="1" x14ac:dyDescent="0.2">
      <c r="A31" s="7"/>
      <c r="B31" s="7"/>
      <c r="C31" s="7" t="s">
        <v>318</v>
      </c>
      <c r="D31" s="7"/>
      <c r="E31" s="7"/>
      <c r="F31" s="7"/>
      <c r="G31" s="7"/>
      <c r="H31" s="7"/>
      <c r="I31" s="7"/>
      <c r="J31" s="7"/>
      <c r="K31" s="7"/>
      <c r="L31" s="9" t="s">
        <v>319</v>
      </c>
      <c r="M31" s="113">
        <v>53</v>
      </c>
      <c r="N31" s="113">
        <v>54.4</v>
      </c>
      <c r="O31" s="113">
        <v>57.5</v>
      </c>
      <c r="P31" s="113">
        <v>47.1</v>
      </c>
      <c r="Q31" s="113">
        <v>52.4</v>
      </c>
      <c r="R31" s="113">
        <v>57.6</v>
      </c>
      <c r="S31" s="113">
        <v>52.4</v>
      </c>
      <c r="T31" s="113">
        <v>49.9</v>
      </c>
      <c r="U31" s="113">
        <v>53.7</v>
      </c>
    </row>
    <row r="32" spans="1:21" ht="16.5" customHeight="1" x14ac:dyDescent="0.2">
      <c r="A32" s="7"/>
      <c r="B32" s="7"/>
      <c r="C32" s="7" t="s">
        <v>320</v>
      </c>
      <c r="D32" s="7"/>
      <c r="E32" s="7"/>
      <c r="F32" s="7"/>
      <c r="G32" s="7"/>
      <c r="H32" s="7"/>
      <c r="I32" s="7"/>
      <c r="J32" s="7"/>
      <c r="K32" s="7"/>
      <c r="L32" s="9" t="s">
        <v>319</v>
      </c>
      <c r="M32" s="113">
        <v>42.9</v>
      </c>
      <c r="N32" s="113">
        <v>41.6</v>
      </c>
      <c r="O32" s="113">
        <v>48.7</v>
      </c>
      <c r="P32" s="113">
        <v>40.700000000000003</v>
      </c>
      <c r="Q32" s="113">
        <v>43.4</v>
      </c>
      <c r="R32" s="113">
        <v>46.1</v>
      </c>
      <c r="S32" s="113">
        <v>37.1</v>
      </c>
      <c r="T32" s="113">
        <v>43.7</v>
      </c>
      <c r="U32" s="113">
        <v>43.6</v>
      </c>
    </row>
    <row r="33" spans="1:21" ht="16.5" customHeight="1" x14ac:dyDescent="0.2">
      <c r="A33" s="7"/>
      <c r="B33" s="7"/>
      <c r="C33" s="7" t="s">
        <v>321</v>
      </c>
      <c r="D33" s="7"/>
      <c r="E33" s="7"/>
      <c r="F33" s="7"/>
      <c r="G33" s="7"/>
      <c r="H33" s="7"/>
      <c r="I33" s="7"/>
      <c r="J33" s="7"/>
      <c r="K33" s="7"/>
      <c r="L33" s="9" t="s">
        <v>319</v>
      </c>
      <c r="M33" s="113">
        <v>54</v>
      </c>
      <c r="N33" s="113">
        <v>42.4</v>
      </c>
      <c r="O33" s="113">
        <v>77.3</v>
      </c>
      <c r="P33" s="113">
        <v>53</v>
      </c>
      <c r="Q33" s="113">
        <v>37.9</v>
      </c>
      <c r="R33" s="113">
        <v>50.7</v>
      </c>
      <c r="S33" s="113">
        <v>56.6</v>
      </c>
      <c r="T33" s="113">
        <v>39.5</v>
      </c>
      <c r="U33" s="113">
        <v>54.1</v>
      </c>
    </row>
    <row r="34" spans="1:21" ht="16.5" customHeight="1" x14ac:dyDescent="0.2">
      <c r="A34" s="7"/>
      <c r="B34" s="7"/>
      <c r="C34" s="7" t="s">
        <v>322</v>
      </c>
      <c r="D34" s="7"/>
      <c r="E34" s="7"/>
      <c r="F34" s="7"/>
      <c r="G34" s="7"/>
      <c r="H34" s="7"/>
      <c r="I34" s="7"/>
      <c r="J34" s="7"/>
      <c r="K34" s="7"/>
      <c r="L34" s="9" t="s">
        <v>319</v>
      </c>
      <c r="M34" s="114">
        <v>125.5</v>
      </c>
      <c r="N34" s="114">
        <v>126.8</v>
      </c>
      <c r="O34" s="114">
        <v>125.5</v>
      </c>
      <c r="P34" s="114">
        <v>129.80000000000001</v>
      </c>
      <c r="Q34" s="114">
        <v>130.4</v>
      </c>
      <c r="R34" s="114">
        <v>121.3</v>
      </c>
      <c r="S34" s="114">
        <v>145.30000000000001</v>
      </c>
      <c r="T34" s="114">
        <v>122.3</v>
      </c>
      <c r="U34" s="114">
        <v>126.7</v>
      </c>
    </row>
    <row r="35" spans="1:21" ht="16.5" customHeight="1" x14ac:dyDescent="0.2">
      <c r="A35" s="7"/>
      <c r="B35" s="7"/>
      <c r="C35" s="7" t="s">
        <v>323</v>
      </c>
      <c r="D35" s="7"/>
      <c r="E35" s="7"/>
      <c r="F35" s="7"/>
      <c r="G35" s="7"/>
      <c r="H35" s="7"/>
      <c r="I35" s="7"/>
      <c r="J35" s="7"/>
      <c r="K35" s="7"/>
      <c r="L35" s="9" t="s">
        <v>319</v>
      </c>
      <c r="M35" s="115">
        <v>6</v>
      </c>
      <c r="N35" s="115">
        <v>6.4</v>
      </c>
      <c r="O35" s="115">
        <v>7.8</v>
      </c>
      <c r="P35" s="115">
        <v>6.9</v>
      </c>
      <c r="Q35" s="115">
        <v>7.1</v>
      </c>
      <c r="R35" s="113">
        <v>10.9</v>
      </c>
      <c r="S35" s="111" t="s">
        <v>150</v>
      </c>
      <c r="T35" s="115">
        <v>6.3</v>
      </c>
      <c r="U35" s="115">
        <v>6.7</v>
      </c>
    </row>
    <row r="36" spans="1:21" ht="16.5" customHeight="1" x14ac:dyDescent="0.2">
      <c r="A36" s="7"/>
      <c r="B36" s="7" t="s">
        <v>324</v>
      </c>
      <c r="C36" s="7"/>
      <c r="D36" s="7"/>
      <c r="E36" s="7"/>
      <c r="F36" s="7"/>
      <c r="G36" s="7"/>
      <c r="H36" s="7"/>
      <c r="I36" s="7"/>
      <c r="J36" s="7"/>
      <c r="K36" s="7"/>
      <c r="L36" s="9"/>
      <c r="M36" s="10"/>
      <c r="N36" s="10"/>
      <c r="O36" s="10"/>
      <c r="P36" s="10"/>
      <c r="Q36" s="10"/>
      <c r="R36" s="10"/>
      <c r="S36" s="10"/>
      <c r="T36" s="10"/>
      <c r="U36" s="10"/>
    </row>
    <row r="37" spans="1:21" ht="16.5" customHeight="1" x14ac:dyDescent="0.2">
      <c r="A37" s="7"/>
      <c r="B37" s="7"/>
      <c r="C37" s="7" t="s">
        <v>318</v>
      </c>
      <c r="D37" s="7"/>
      <c r="E37" s="7"/>
      <c r="F37" s="7"/>
      <c r="G37" s="7"/>
      <c r="H37" s="7"/>
      <c r="I37" s="7"/>
      <c r="J37" s="7"/>
      <c r="K37" s="7"/>
      <c r="L37" s="9" t="s">
        <v>76</v>
      </c>
      <c r="M37" s="106">
        <v>4960</v>
      </c>
      <c r="N37" s="106">
        <v>3949</v>
      </c>
      <c r="O37" s="106">
        <v>3198</v>
      </c>
      <c r="P37" s="106">
        <v>1313</v>
      </c>
      <c r="Q37" s="106">
        <v>1187</v>
      </c>
      <c r="R37" s="117">
        <v>421</v>
      </c>
      <c r="S37" s="117">
        <v>215</v>
      </c>
      <c r="T37" s="107">
        <v>94</v>
      </c>
      <c r="U37" s="116">
        <v>15340</v>
      </c>
    </row>
    <row r="38" spans="1:21" ht="16.5" customHeight="1" x14ac:dyDescent="0.2">
      <c r="A38" s="7"/>
      <c r="B38" s="7"/>
      <c r="C38" s="7" t="s">
        <v>320</v>
      </c>
      <c r="D38" s="7"/>
      <c r="E38" s="7"/>
      <c r="F38" s="7"/>
      <c r="G38" s="7"/>
      <c r="H38" s="7"/>
      <c r="I38" s="7"/>
      <c r="J38" s="7"/>
      <c r="K38" s="7"/>
      <c r="L38" s="9" t="s">
        <v>76</v>
      </c>
      <c r="M38" s="106">
        <v>4088</v>
      </c>
      <c r="N38" s="106">
        <v>3062</v>
      </c>
      <c r="O38" s="106">
        <v>2786</v>
      </c>
      <c r="P38" s="106">
        <v>1158</v>
      </c>
      <c r="Q38" s="106">
        <v>1025</v>
      </c>
      <c r="R38" s="117">
        <v>352</v>
      </c>
      <c r="S38" s="117">
        <v>148</v>
      </c>
      <c r="T38" s="107">
        <v>78</v>
      </c>
      <c r="U38" s="116">
        <v>12697</v>
      </c>
    </row>
    <row r="39" spans="1:21" ht="16.5" customHeight="1" x14ac:dyDescent="0.2">
      <c r="A39" s="7"/>
      <c r="B39" s="7"/>
      <c r="C39" s="7" t="s">
        <v>321</v>
      </c>
      <c r="D39" s="7"/>
      <c r="E39" s="7"/>
      <c r="F39" s="7"/>
      <c r="G39" s="7"/>
      <c r="H39" s="7"/>
      <c r="I39" s="7"/>
      <c r="J39" s="7"/>
      <c r="K39" s="7"/>
      <c r="L39" s="9" t="s">
        <v>76</v>
      </c>
      <c r="M39" s="106">
        <v>4909</v>
      </c>
      <c r="N39" s="106">
        <v>2997</v>
      </c>
      <c r="O39" s="106">
        <v>4190</v>
      </c>
      <c r="P39" s="106">
        <v>1469</v>
      </c>
      <c r="Q39" s="117">
        <v>815</v>
      </c>
      <c r="R39" s="117">
        <v>344</v>
      </c>
      <c r="S39" s="117">
        <v>232</v>
      </c>
      <c r="T39" s="107">
        <v>71</v>
      </c>
      <c r="U39" s="116">
        <v>15030</v>
      </c>
    </row>
    <row r="40" spans="1:21" ht="16.5" customHeight="1" x14ac:dyDescent="0.2">
      <c r="A40" s="7"/>
      <c r="B40" s="7"/>
      <c r="C40" s="7" t="s">
        <v>322</v>
      </c>
      <c r="D40" s="7"/>
      <c r="E40" s="7"/>
      <c r="F40" s="7"/>
      <c r="G40" s="7"/>
      <c r="H40" s="7"/>
      <c r="I40" s="7"/>
      <c r="J40" s="7"/>
      <c r="K40" s="7"/>
      <c r="L40" s="9" t="s">
        <v>76</v>
      </c>
      <c r="M40" s="106">
        <v>5730</v>
      </c>
      <c r="N40" s="106">
        <v>4554</v>
      </c>
      <c r="O40" s="106">
        <v>3514</v>
      </c>
      <c r="P40" s="106">
        <v>1831</v>
      </c>
      <c r="Q40" s="106">
        <v>1404</v>
      </c>
      <c r="R40" s="117">
        <v>408</v>
      </c>
      <c r="S40" s="117">
        <v>313</v>
      </c>
      <c r="T40" s="117">
        <v>121</v>
      </c>
      <c r="U40" s="116">
        <v>17878</v>
      </c>
    </row>
    <row r="41" spans="1:21" ht="16.5" customHeight="1" x14ac:dyDescent="0.2">
      <c r="A41" s="7"/>
      <c r="B41" s="7"/>
      <c r="C41" s="7" t="s">
        <v>323</v>
      </c>
      <c r="D41" s="7"/>
      <c r="E41" s="7"/>
      <c r="F41" s="7"/>
      <c r="G41" s="7"/>
      <c r="H41" s="7"/>
      <c r="I41" s="7"/>
      <c r="J41" s="7"/>
      <c r="K41" s="7"/>
      <c r="L41" s="9" t="s">
        <v>76</v>
      </c>
      <c r="M41" s="117">
        <v>247</v>
      </c>
      <c r="N41" s="117">
        <v>206</v>
      </c>
      <c r="O41" s="117">
        <v>195</v>
      </c>
      <c r="P41" s="107">
        <v>89</v>
      </c>
      <c r="Q41" s="107">
        <v>63</v>
      </c>
      <c r="R41" s="107">
        <v>30</v>
      </c>
      <c r="S41" s="112" t="s">
        <v>150</v>
      </c>
      <c r="T41" s="109">
        <v>8</v>
      </c>
      <c r="U41" s="117">
        <v>842</v>
      </c>
    </row>
    <row r="42" spans="1:21" ht="16.5" customHeight="1" x14ac:dyDescent="0.2">
      <c r="A42" s="7" t="s">
        <v>115</v>
      </c>
      <c r="B42" s="7"/>
      <c r="C42" s="7"/>
      <c r="D42" s="7"/>
      <c r="E42" s="7"/>
      <c r="F42" s="7"/>
      <c r="G42" s="7"/>
      <c r="H42" s="7"/>
      <c r="I42" s="7"/>
      <c r="J42" s="7"/>
      <c r="K42" s="7"/>
      <c r="L42" s="9"/>
      <c r="M42" s="10"/>
      <c r="N42" s="10"/>
      <c r="O42" s="10"/>
      <c r="P42" s="10"/>
      <c r="Q42" s="10"/>
      <c r="R42" s="10"/>
      <c r="S42" s="10"/>
      <c r="T42" s="10"/>
      <c r="U42" s="10"/>
    </row>
    <row r="43" spans="1:21" ht="16.5" customHeight="1" x14ac:dyDescent="0.2">
      <c r="A43" s="7"/>
      <c r="B43" s="7" t="s">
        <v>317</v>
      </c>
      <c r="C43" s="7"/>
      <c r="D43" s="7"/>
      <c r="E43" s="7"/>
      <c r="F43" s="7"/>
      <c r="G43" s="7"/>
      <c r="H43" s="7"/>
      <c r="I43" s="7"/>
      <c r="J43" s="7"/>
      <c r="K43" s="7"/>
      <c r="L43" s="9"/>
      <c r="M43" s="10"/>
      <c r="N43" s="10"/>
      <c r="O43" s="10"/>
      <c r="P43" s="10"/>
      <c r="Q43" s="10"/>
      <c r="R43" s="10"/>
      <c r="S43" s="10"/>
      <c r="T43" s="10"/>
      <c r="U43" s="10"/>
    </row>
    <row r="44" spans="1:21" ht="16.5" customHeight="1" x14ac:dyDescent="0.2">
      <c r="A44" s="7"/>
      <c r="B44" s="7"/>
      <c r="C44" s="7" t="s">
        <v>318</v>
      </c>
      <c r="D44" s="7"/>
      <c r="E44" s="7"/>
      <c r="F44" s="7"/>
      <c r="G44" s="7"/>
      <c r="H44" s="7"/>
      <c r="I44" s="7"/>
      <c r="J44" s="7"/>
      <c r="K44" s="7"/>
      <c r="L44" s="9" t="s">
        <v>319</v>
      </c>
      <c r="M44" s="113">
        <v>57.3</v>
      </c>
      <c r="N44" s="113">
        <v>55.5</v>
      </c>
      <c r="O44" s="113">
        <v>58.8</v>
      </c>
      <c r="P44" s="113">
        <v>49</v>
      </c>
      <c r="Q44" s="113">
        <v>51</v>
      </c>
      <c r="R44" s="113">
        <v>61</v>
      </c>
      <c r="S44" s="113">
        <v>53.3</v>
      </c>
      <c r="T44" s="113">
        <v>57.7</v>
      </c>
      <c r="U44" s="113">
        <v>55.9</v>
      </c>
    </row>
    <row r="45" spans="1:21" ht="16.5" customHeight="1" x14ac:dyDescent="0.2">
      <c r="A45" s="7"/>
      <c r="B45" s="7"/>
      <c r="C45" s="7" t="s">
        <v>320</v>
      </c>
      <c r="D45" s="7"/>
      <c r="E45" s="7"/>
      <c r="F45" s="7"/>
      <c r="G45" s="7"/>
      <c r="H45" s="7"/>
      <c r="I45" s="7"/>
      <c r="J45" s="7"/>
      <c r="K45" s="7"/>
      <c r="L45" s="9" t="s">
        <v>319</v>
      </c>
      <c r="M45" s="113">
        <v>43.8</v>
      </c>
      <c r="N45" s="113">
        <v>42.5</v>
      </c>
      <c r="O45" s="113">
        <v>47.8</v>
      </c>
      <c r="P45" s="113">
        <v>43.7</v>
      </c>
      <c r="Q45" s="113">
        <v>40</v>
      </c>
      <c r="R45" s="113">
        <v>50.3</v>
      </c>
      <c r="S45" s="113">
        <v>34.5</v>
      </c>
      <c r="T45" s="113">
        <v>53.4</v>
      </c>
      <c r="U45" s="113">
        <v>44.1</v>
      </c>
    </row>
    <row r="46" spans="1:21" ht="16.5" customHeight="1" x14ac:dyDescent="0.2">
      <c r="A46" s="7"/>
      <c r="B46" s="7"/>
      <c r="C46" s="7" t="s">
        <v>321</v>
      </c>
      <c r="D46" s="7"/>
      <c r="E46" s="7"/>
      <c r="F46" s="7"/>
      <c r="G46" s="7"/>
      <c r="H46" s="7"/>
      <c r="I46" s="7"/>
      <c r="J46" s="7"/>
      <c r="K46" s="7"/>
      <c r="L46" s="9" t="s">
        <v>319</v>
      </c>
      <c r="M46" s="113">
        <v>53.9</v>
      </c>
      <c r="N46" s="113">
        <v>41.2</v>
      </c>
      <c r="O46" s="113">
        <v>75.3</v>
      </c>
      <c r="P46" s="113">
        <v>57.4</v>
      </c>
      <c r="Q46" s="113">
        <v>38.700000000000003</v>
      </c>
      <c r="R46" s="113">
        <v>51.6</v>
      </c>
      <c r="S46" s="113">
        <v>50</v>
      </c>
      <c r="T46" s="113">
        <v>44.2</v>
      </c>
      <c r="U46" s="113">
        <v>53.8</v>
      </c>
    </row>
    <row r="47" spans="1:21" ht="16.5" customHeight="1" x14ac:dyDescent="0.2">
      <c r="A47" s="7"/>
      <c r="B47" s="7"/>
      <c r="C47" s="7" t="s">
        <v>322</v>
      </c>
      <c r="D47" s="7"/>
      <c r="E47" s="7"/>
      <c r="F47" s="7"/>
      <c r="G47" s="7"/>
      <c r="H47" s="7"/>
      <c r="I47" s="7"/>
      <c r="J47" s="7"/>
      <c r="K47" s="7"/>
      <c r="L47" s="9" t="s">
        <v>319</v>
      </c>
      <c r="M47" s="114">
        <v>128.1</v>
      </c>
      <c r="N47" s="114">
        <v>124.7</v>
      </c>
      <c r="O47" s="114">
        <v>127.6</v>
      </c>
      <c r="P47" s="114">
        <v>131</v>
      </c>
      <c r="Q47" s="114">
        <v>124.7</v>
      </c>
      <c r="R47" s="114">
        <v>115.9</v>
      </c>
      <c r="S47" s="114">
        <v>127.5</v>
      </c>
      <c r="T47" s="114">
        <v>101.2</v>
      </c>
      <c r="U47" s="114">
        <v>126.7</v>
      </c>
    </row>
    <row r="48" spans="1:21" ht="16.5" customHeight="1" x14ac:dyDescent="0.2">
      <c r="A48" s="7"/>
      <c r="B48" s="7"/>
      <c r="C48" s="7" t="s">
        <v>323</v>
      </c>
      <c r="D48" s="7"/>
      <c r="E48" s="7"/>
      <c r="F48" s="7"/>
      <c r="G48" s="7"/>
      <c r="H48" s="7"/>
      <c r="I48" s="7"/>
      <c r="J48" s="7"/>
      <c r="K48" s="7"/>
      <c r="L48" s="9" t="s">
        <v>319</v>
      </c>
      <c r="M48" s="115">
        <v>7.2</v>
      </c>
      <c r="N48" s="115">
        <v>6.7</v>
      </c>
      <c r="O48" s="115">
        <v>8.1999999999999993</v>
      </c>
      <c r="P48" s="115">
        <v>7</v>
      </c>
      <c r="Q48" s="115">
        <v>6</v>
      </c>
      <c r="R48" s="115">
        <v>8.5</v>
      </c>
      <c r="S48" s="115">
        <v>8.3000000000000007</v>
      </c>
      <c r="T48" s="115">
        <v>5.8</v>
      </c>
      <c r="U48" s="115">
        <v>7.2</v>
      </c>
    </row>
    <row r="49" spans="1:21" ht="16.5" customHeight="1" x14ac:dyDescent="0.2">
      <c r="A49" s="7"/>
      <c r="B49" s="7" t="s">
        <v>324</v>
      </c>
      <c r="C49" s="7"/>
      <c r="D49" s="7"/>
      <c r="E49" s="7"/>
      <c r="F49" s="7"/>
      <c r="G49" s="7"/>
      <c r="H49" s="7"/>
      <c r="I49" s="7"/>
      <c r="J49" s="7"/>
      <c r="K49" s="7"/>
      <c r="L49" s="9"/>
      <c r="M49" s="10"/>
      <c r="N49" s="10"/>
      <c r="O49" s="10"/>
      <c r="P49" s="10"/>
      <c r="Q49" s="10"/>
      <c r="R49" s="10"/>
      <c r="S49" s="10"/>
      <c r="T49" s="10"/>
      <c r="U49" s="10"/>
    </row>
    <row r="50" spans="1:21" ht="16.5" customHeight="1" x14ac:dyDescent="0.2">
      <c r="A50" s="7"/>
      <c r="B50" s="7"/>
      <c r="C50" s="7" t="s">
        <v>318</v>
      </c>
      <c r="D50" s="7"/>
      <c r="E50" s="7"/>
      <c r="F50" s="7"/>
      <c r="G50" s="7"/>
      <c r="H50" s="7"/>
      <c r="I50" s="7"/>
      <c r="J50" s="7"/>
      <c r="K50" s="7"/>
      <c r="L50" s="9" t="s">
        <v>76</v>
      </c>
      <c r="M50" s="106">
        <v>5227</v>
      </c>
      <c r="N50" s="106">
        <v>3900</v>
      </c>
      <c r="O50" s="106">
        <v>3165</v>
      </c>
      <c r="P50" s="106">
        <v>1317</v>
      </c>
      <c r="Q50" s="106">
        <v>1143</v>
      </c>
      <c r="R50" s="117">
        <v>428</v>
      </c>
      <c r="S50" s="117">
        <v>204</v>
      </c>
      <c r="T50" s="117">
        <v>107</v>
      </c>
      <c r="U50" s="116">
        <v>15494</v>
      </c>
    </row>
    <row r="51" spans="1:21" ht="16.5" customHeight="1" x14ac:dyDescent="0.2">
      <c r="A51" s="7"/>
      <c r="B51" s="7"/>
      <c r="C51" s="7" t="s">
        <v>320</v>
      </c>
      <c r="D51" s="7"/>
      <c r="E51" s="7"/>
      <c r="F51" s="7"/>
      <c r="G51" s="7"/>
      <c r="H51" s="7"/>
      <c r="I51" s="7"/>
      <c r="J51" s="7"/>
      <c r="K51" s="7"/>
      <c r="L51" s="9" t="s">
        <v>76</v>
      </c>
      <c r="M51" s="106">
        <v>4073</v>
      </c>
      <c r="N51" s="106">
        <v>3043</v>
      </c>
      <c r="O51" s="106">
        <v>2630</v>
      </c>
      <c r="P51" s="106">
        <v>1187</v>
      </c>
      <c r="Q51" s="117">
        <v>926</v>
      </c>
      <c r="R51" s="117">
        <v>363</v>
      </c>
      <c r="S51" s="117">
        <v>134</v>
      </c>
      <c r="T51" s="107">
        <v>89</v>
      </c>
      <c r="U51" s="116">
        <v>12448</v>
      </c>
    </row>
    <row r="52" spans="1:21" ht="16.5" customHeight="1" x14ac:dyDescent="0.2">
      <c r="A52" s="7"/>
      <c r="B52" s="7"/>
      <c r="C52" s="7" t="s">
        <v>321</v>
      </c>
      <c r="D52" s="7"/>
      <c r="E52" s="7"/>
      <c r="F52" s="7"/>
      <c r="G52" s="7"/>
      <c r="H52" s="7"/>
      <c r="I52" s="7"/>
      <c r="J52" s="7"/>
      <c r="K52" s="7"/>
      <c r="L52" s="9" t="s">
        <v>76</v>
      </c>
      <c r="M52" s="106">
        <v>4800</v>
      </c>
      <c r="N52" s="106">
        <v>2826</v>
      </c>
      <c r="O52" s="106">
        <v>3973</v>
      </c>
      <c r="P52" s="106">
        <v>1547</v>
      </c>
      <c r="Q52" s="117">
        <v>819</v>
      </c>
      <c r="R52" s="117">
        <v>332</v>
      </c>
      <c r="S52" s="117">
        <v>194</v>
      </c>
      <c r="T52" s="107">
        <v>89</v>
      </c>
      <c r="U52" s="116">
        <v>14580</v>
      </c>
    </row>
    <row r="53" spans="1:21" ht="16.5" customHeight="1" x14ac:dyDescent="0.2">
      <c r="A53" s="7"/>
      <c r="B53" s="7"/>
      <c r="C53" s="7" t="s">
        <v>322</v>
      </c>
      <c r="D53" s="7"/>
      <c r="E53" s="7"/>
      <c r="F53" s="7"/>
      <c r="G53" s="7"/>
      <c r="H53" s="7"/>
      <c r="I53" s="7"/>
      <c r="J53" s="7"/>
      <c r="K53" s="7"/>
      <c r="L53" s="9" t="s">
        <v>76</v>
      </c>
      <c r="M53" s="106">
        <v>5717</v>
      </c>
      <c r="N53" s="106">
        <v>4350</v>
      </c>
      <c r="O53" s="106">
        <v>3490</v>
      </c>
      <c r="P53" s="106">
        <v>1810</v>
      </c>
      <c r="Q53" s="106">
        <v>1344</v>
      </c>
      <c r="R53" s="117">
        <v>397</v>
      </c>
      <c r="S53" s="117">
        <v>269</v>
      </c>
      <c r="T53" s="107">
        <v>93</v>
      </c>
      <c r="U53" s="116">
        <v>17475</v>
      </c>
    </row>
    <row r="54" spans="1:21" ht="16.5" customHeight="1" x14ac:dyDescent="0.2">
      <c r="A54" s="7"/>
      <c r="B54" s="7"/>
      <c r="C54" s="7" t="s">
        <v>323</v>
      </c>
      <c r="D54" s="7"/>
      <c r="E54" s="7"/>
      <c r="F54" s="7"/>
      <c r="G54" s="7"/>
      <c r="H54" s="7"/>
      <c r="I54" s="7"/>
      <c r="J54" s="7"/>
      <c r="K54" s="7"/>
      <c r="L54" s="9" t="s">
        <v>76</v>
      </c>
      <c r="M54" s="117">
        <v>292</v>
      </c>
      <c r="N54" s="117">
        <v>217</v>
      </c>
      <c r="O54" s="117">
        <v>198</v>
      </c>
      <c r="P54" s="107">
        <v>93</v>
      </c>
      <c r="Q54" s="107">
        <v>55</v>
      </c>
      <c r="R54" s="107">
        <v>20</v>
      </c>
      <c r="S54" s="107">
        <v>16</v>
      </c>
      <c r="T54" s="109">
        <v>7</v>
      </c>
      <c r="U54" s="117">
        <v>898</v>
      </c>
    </row>
    <row r="55" spans="1:21" ht="16.5" customHeight="1" x14ac:dyDescent="0.2">
      <c r="A55" s="7" t="s">
        <v>116</v>
      </c>
      <c r="B55" s="7"/>
      <c r="C55" s="7"/>
      <c r="D55" s="7"/>
      <c r="E55" s="7"/>
      <c r="F55" s="7"/>
      <c r="G55" s="7"/>
      <c r="H55" s="7"/>
      <c r="I55" s="7"/>
      <c r="J55" s="7"/>
      <c r="K55" s="7"/>
      <c r="L55" s="9"/>
      <c r="M55" s="10"/>
      <c r="N55" s="10"/>
      <c r="O55" s="10"/>
      <c r="P55" s="10"/>
      <c r="Q55" s="10"/>
      <c r="R55" s="10"/>
      <c r="S55" s="10"/>
      <c r="T55" s="10"/>
      <c r="U55" s="10"/>
    </row>
    <row r="56" spans="1:21" ht="16.5" customHeight="1" x14ac:dyDescent="0.2">
      <c r="A56" s="7"/>
      <c r="B56" s="7" t="s">
        <v>317</v>
      </c>
      <c r="C56" s="7"/>
      <c r="D56" s="7"/>
      <c r="E56" s="7"/>
      <c r="F56" s="7"/>
      <c r="G56" s="7"/>
      <c r="H56" s="7"/>
      <c r="I56" s="7"/>
      <c r="J56" s="7"/>
      <c r="K56" s="7"/>
      <c r="L56" s="9"/>
      <c r="M56" s="10"/>
      <c r="N56" s="10"/>
      <c r="O56" s="10"/>
      <c r="P56" s="10"/>
      <c r="Q56" s="10"/>
      <c r="R56" s="10"/>
      <c r="S56" s="10"/>
      <c r="T56" s="10"/>
      <c r="U56" s="10"/>
    </row>
    <row r="57" spans="1:21" ht="16.5" customHeight="1" x14ac:dyDescent="0.2">
      <c r="A57" s="7"/>
      <c r="B57" s="7"/>
      <c r="C57" s="7" t="s">
        <v>318</v>
      </c>
      <c r="D57" s="7"/>
      <c r="E57" s="7"/>
      <c r="F57" s="7"/>
      <c r="G57" s="7"/>
      <c r="H57" s="7"/>
      <c r="I57" s="7"/>
      <c r="J57" s="7"/>
      <c r="K57" s="7"/>
      <c r="L57" s="9" t="s">
        <v>319</v>
      </c>
      <c r="M57" s="113">
        <v>57.8</v>
      </c>
      <c r="N57" s="113">
        <v>56</v>
      </c>
      <c r="O57" s="113">
        <v>61</v>
      </c>
      <c r="P57" s="113">
        <v>51.9</v>
      </c>
      <c r="Q57" s="113">
        <v>57.5</v>
      </c>
      <c r="R57" s="113">
        <v>70.8</v>
      </c>
      <c r="S57" s="113">
        <v>50.2</v>
      </c>
      <c r="T57" s="113">
        <v>52.2</v>
      </c>
      <c r="U57" s="113">
        <v>57.5</v>
      </c>
    </row>
    <row r="58" spans="1:21" ht="16.5" customHeight="1" x14ac:dyDescent="0.2">
      <c r="A58" s="7"/>
      <c r="B58" s="7"/>
      <c r="C58" s="7" t="s">
        <v>320</v>
      </c>
      <c r="D58" s="7"/>
      <c r="E58" s="7"/>
      <c r="F58" s="7"/>
      <c r="G58" s="7"/>
      <c r="H58" s="7"/>
      <c r="I58" s="7"/>
      <c r="J58" s="7"/>
      <c r="K58" s="7"/>
      <c r="L58" s="9" t="s">
        <v>319</v>
      </c>
      <c r="M58" s="113">
        <v>43.4</v>
      </c>
      <c r="N58" s="113">
        <v>39.6</v>
      </c>
      <c r="O58" s="113">
        <v>47</v>
      </c>
      <c r="P58" s="113">
        <v>43.6</v>
      </c>
      <c r="Q58" s="113">
        <v>41.9</v>
      </c>
      <c r="R58" s="113">
        <v>53.8</v>
      </c>
      <c r="S58" s="113">
        <v>30.4</v>
      </c>
      <c r="T58" s="113">
        <v>44.3</v>
      </c>
      <c r="U58" s="113">
        <v>43.1</v>
      </c>
    </row>
    <row r="59" spans="1:21" ht="16.5" customHeight="1" x14ac:dyDescent="0.2">
      <c r="A59" s="7"/>
      <c r="B59" s="7"/>
      <c r="C59" s="7" t="s">
        <v>321</v>
      </c>
      <c r="D59" s="7"/>
      <c r="E59" s="7"/>
      <c r="F59" s="7"/>
      <c r="G59" s="7"/>
      <c r="H59" s="7"/>
      <c r="I59" s="7"/>
      <c r="J59" s="7"/>
      <c r="K59" s="7"/>
      <c r="L59" s="9" t="s">
        <v>319</v>
      </c>
      <c r="M59" s="113">
        <v>50.3</v>
      </c>
      <c r="N59" s="113">
        <v>40.700000000000003</v>
      </c>
      <c r="O59" s="113">
        <v>73.400000000000006</v>
      </c>
      <c r="P59" s="113">
        <v>59.5</v>
      </c>
      <c r="Q59" s="113">
        <v>37</v>
      </c>
      <c r="R59" s="113">
        <v>47.2</v>
      </c>
      <c r="S59" s="113">
        <v>45.7</v>
      </c>
      <c r="T59" s="113">
        <v>60.7</v>
      </c>
      <c r="U59" s="113">
        <v>52.3</v>
      </c>
    </row>
    <row r="60" spans="1:21" ht="16.5" customHeight="1" x14ac:dyDescent="0.2">
      <c r="A60" s="7"/>
      <c r="B60" s="7"/>
      <c r="C60" s="7" t="s">
        <v>322</v>
      </c>
      <c r="D60" s="7"/>
      <c r="E60" s="7"/>
      <c r="F60" s="7"/>
      <c r="G60" s="7"/>
      <c r="H60" s="7"/>
      <c r="I60" s="7"/>
      <c r="J60" s="7"/>
      <c r="K60" s="7"/>
      <c r="L60" s="9" t="s">
        <v>319</v>
      </c>
      <c r="M60" s="114">
        <v>128.30000000000001</v>
      </c>
      <c r="N60" s="114">
        <v>125.9</v>
      </c>
      <c r="O60" s="114">
        <v>124.4</v>
      </c>
      <c r="P60" s="114">
        <v>125.4</v>
      </c>
      <c r="Q60" s="114">
        <v>126.5</v>
      </c>
      <c r="R60" s="114">
        <v>118.4</v>
      </c>
      <c r="S60" s="114">
        <v>134.9</v>
      </c>
      <c r="T60" s="114">
        <v>101.5</v>
      </c>
      <c r="U60" s="114">
        <v>126.2</v>
      </c>
    </row>
    <row r="61" spans="1:21" ht="16.5" customHeight="1" x14ac:dyDescent="0.2">
      <c r="A61" s="7"/>
      <c r="B61" s="7"/>
      <c r="C61" s="7" t="s">
        <v>323</v>
      </c>
      <c r="D61" s="7"/>
      <c r="E61" s="7"/>
      <c r="F61" s="7"/>
      <c r="G61" s="7"/>
      <c r="H61" s="7"/>
      <c r="I61" s="7"/>
      <c r="J61" s="7"/>
      <c r="K61" s="7"/>
      <c r="L61" s="9" t="s">
        <v>319</v>
      </c>
      <c r="M61" s="115">
        <v>6.3</v>
      </c>
      <c r="N61" s="115">
        <v>5.8</v>
      </c>
      <c r="O61" s="115">
        <v>8.5</v>
      </c>
      <c r="P61" s="115">
        <v>6.2</v>
      </c>
      <c r="Q61" s="115">
        <v>5.5</v>
      </c>
      <c r="R61" s="113">
        <v>11.1</v>
      </c>
      <c r="S61" s="115">
        <v>9</v>
      </c>
      <c r="T61" s="115">
        <v>9</v>
      </c>
      <c r="U61" s="115">
        <v>6.7</v>
      </c>
    </row>
    <row r="62" spans="1:21" ht="16.5" customHeight="1" x14ac:dyDescent="0.2">
      <c r="A62" s="7"/>
      <c r="B62" s="7" t="s">
        <v>324</v>
      </c>
      <c r="C62" s="7"/>
      <c r="D62" s="7"/>
      <c r="E62" s="7"/>
      <c r="F62" s="7"/>
      <c r="G62" s="7"/>
      <c r="H62" s="7"/>
      <c r="I62" s="7"/>
      <c r="J62" s="7"/>
      <c r="K62" s="7"/>
      <c r="L62" s="9"/>
      <c r="M62" s="10"/>
      <c r="N62" s="10"/>
      <c r="O62" s="10"/>
      <c r="P62" s="10"/>
      <c r="Q62" s="10"/>
      <c r="R62" s="10"/>
      <c r="S62" s="10"/>
      <c r="T62" s="10"/>
      <c r="U62" s="10"/>
    </row>
    <row r="63" spans="1:21" ht="16.5" customHeight="1" x14ac:dyDescent="0.2">
      <c r="A63" s="7"/>
      <c r="B63" s="7"/>
      <c r="C63" s="7" t="s">
        <v>318</v>
      </c>
      <c r="D63" s="7"/>
      <c r="E63" s="7"/>
      <c r="F63" s="7"/>
      <c r="G63" s="7"/>
      <c r="H63" s="7"/>
      <c r="I63" s="7"/>
      <c r="J63" s="7"/>
      <c r="K63" s="7"/>
      <c r="L63" s="9" t="s">
        <v>76</v>
      </c>
      <c r="M63" s="106">
        <v>5160</v>
      </c>
      <c r="N63" s="106">
        <v>3861</v>
      </c>
      <c r="O63" s="106">
        <v>3188</v>
      </c>
      <c r="P63" s="106">
        <v>1370</v>
      </c>
      <c r="Q63" s="106">
        <v>1247</v>
      </c>
      <c r="R63" s="117">
        <v>485</v>
      </c>
      <c r="S63" s="117">
        <v>190</v>
      </c>
      <c r="T63" s="107">
        <v>79</v>
      </c>
      <c r="U63" s="116">
        <v>15580</v>
      </c>
    </row>
    <row r="64" spans="1:21" ht="16.5" customHeight="1" x14ac:dyDescent="0.2">
      <c r="A64" s="7"/>
      <c r="B64" s="7"/>
      <c r="C64" s="7" t="s">
        <v>320</v>
      </c>
      <c r="D64" s="7"/>
      <c r="E64" s="7"/>
      <c r="F64" s="7"/>
      <c r="G64" s="7"/>
      <c r="H64" s="7"/>
      <c r="I64" s="7"/>
      <c r="J64" s="7"/>
      <c r="K64" s="7"/>
      <c r="L64" s="9" t="s">
        <v>76</v>
      </c>
      <c r="M64" s="106">
        <v>3944</v>
      </c>
      <c r="N64" s="106">
        <v>2752</v>
      </c>
      <c r="O64" s="106">
        <v>2497</v>
      </c>
      <c r="P64" s="106">
        <v>1156</v>
      </c>
      <c r="Q64" s="117">
        <v>943</v>
      </c>
      <c r="R64" s="117">
        <v>379</v>
      </c>
      <c r="S64" s="117">
        <v>117</v>
      </c>
      <c r="T64" s="107">
        <v>70</v>
      </c>
      <c r="U64" s="116">
        <v>11858</v>
      </c>
    </row>
    <row r="65" spans="1:21" ht="16.5" customHeight="1" x14ac:dyDescent="0.2">
      <c r="A65" s="7"/>
      <c r="B65" s="7"/>
      <c r="C65" s="7" t="s">
        <v>321</v>
      </c>
      <c r="D65" s="7"/>
      <c r="E65" s="7"/>
      <c r="F65" s="7"/>
      <c r="G65" s="7"/>
      <c r="H65" s="7"/>
      <c r="I65" s="7"/>
      <c r="J65" s="7"/>
      <c r="K65" s="7"/>
      <c r="L65" s="9" t="s">
        <v>76</v>
      </c>
      <c r="M65" s="106">
        <v>4396</v>
      </c>
      <c r="N65" s="106">
        <v>2719</v>
      </c>
      <c r="O65" s="106">
        <v>3773</v>
      </c>
      <c r="P65" s="106">
        <v>1571</v>
      </c>
      <c r="Q65" s="117">
        <v>776</v>
      </c>
      <c r="R65" s="117">
        <v>307</v>
      </c>
      <c r="S65" s="117">
        <v>177</v>
      </c>
      <c r="T65" s="117">
        <v>107</v>
      </c>
      <c r="U65" s="116">
        <v>13828</v>
      </c>
    </row>
    <row r="66" spans="1:21" ht="16.5" customHeight="1" x14ac:dyDescent="0.2">
      <c r="A66" s="7"/>
      <c r="B66" s="7"/>
      <c r="C66" s="7" t="s">
        <v>322</v>
      </c>
      <c r="D66" s="7"/>
      <c r="E66" s="7"/>
      <c r="F66" s="7"/>
      <c r="G66" s="7"/>
      <c r="H66" s="7"/>
      <c r="I66" s="7"/>
      <c r="J66" s="7"/>
      <c r="K66" s="7"/>
      <c r="L66" s="9" t="s">
        <v>76</v>
      </c>
      <c r="M66" s="106">
        <v>5643</v>
      </c>
      <c r="N66" s="106">
        <v>4325</v>
      </c>
      <c r="O66" s="106">
        <v>3313</v>
      </c>
      <c r="P66" s="106">
        <v>1692</v>
      </c>
      <c r="Q66" s="106">
        <v>1350</v>
      </c>
      <c r="R66" s="117">
        <v>394</v>
      </c>
      <c r="S66" s="117">
        <v>270</v>
      </c>
      <c r="T66" s="107">
        <v>93</v>
      </c>
      <c r="U66" s="116">
        <v>17081</v>
      </c>
    </row>
    <row r="67" spans="1:21" ht="16.5" customHeight="1" x14ac:dyDescent="0.2">
      <c r="A67" s="7"/>
      <c r="B67" s="7"/>
      <c r="C67" s="7" t="s">
        <v>323</v>
      </c>
      <c r="D67" s="7"/>
      <c r="E67" s="7"/>
      <c r="F67" s="7"/>
      <c r="G67" s="7"/>
      <c r="H67" s="7"/>
      <c r="I67" s="7"/>
      <c r="J67" s="7"/>
      <c r="K67" s="7"/>
      <c r="L67" s="9" t="s">
        <v>76</v>
      </c>
      <c r="M67" s="117">
        <v>250</v>
      </c>
      <c r="N67" s="117">
        <v>186</v>
      </c>
      <c r="O67" s="117">
        <v>202</v>
      </c>
      <c r="P67" s="107">
        <v>80</v>
      </c>
      <c r="Q67" s="107">
        <v>48</v>
      </c>
      <c r="R67" s="107">
        <v>29</v>
      </c>
      <c r="S67" s="107">
        <v>19</v>
      </c>
      <c r="T67" s="109">
        <v>9</v>
      </c>
      <c r="U67" s="117">
        <v>823</v>
      </c>
    </row>
    <row r="68" spans="1:21" ht="16.5" customHeight="1" x14ac:dyDescent="0.2">
      <c r="A68" s="7" t="s">
        <v>117</v>
      </c>
      <c r="B68" s="7"/>
      <c r="C68" s="7"/>
      <c r="D68" s="7"/>
      <c r="E68" s="7"/>
      <c r="F68" s="7"/>
      <c r="G68" s="7"/>
      <c r="H68" s="7"/>
      <c r="I68" s="7"/>
      <c r="J68" s="7"/>
      <c r="K68" s="7"/>
      <c r="L68" s="9"/>
      <c r="M68" s="10"/>
      <c r="N68" s="10"/>
      <c r="O68" s="10"/>
      <c r="P68" s="10"/>
      <c r="Q68" s="10"/>
      <c r="R68" s="10"/>
      <c r="S68" s="10"/>
      <c r="T68" s="10"/>
      <c r="U68" s="10"/>
    </row>
    <row r="69" spans="1:21" ht="16.5" customHeight="1" x14ac:dyDescent="0.2">
      <c r="A69" s="7"/>
      <c r="B69" s="7" t="s">
        <v>317</v>
      </c>
      <c r="C69" s="7"/>
      <c r="D69" s="7"/>
      <c r="E69" s="7"/>
      <c r="F69" s="7"/>
      <c r="G69" s="7"/>
      <c r="H69" s="7"/>
      <c r="I69" s="7"/>
      <c r="J69" s="7"/>
      <c r="K69" s="7"/>
      <c r="L69" s="9"/>
      <c r="M69" s="10"/>
      <c r="N69" s="10"/>
      <c r="O69" s="10"/>
      <c r="P69" s="10"/>
      <c r="Q69" s="10"/>
      <c r="R69" s="10"/>
      <c r="S69" s="10"/>
      <c r="T69" s="10"/>
      <c r="U69" s="10"/>
    </row>
    <row r="70" spans="1:21" ht="16.5" customHeight="1" x14ac:dyDescent="0.2">
      <c r="A70" s="7"/>
      <c r="B70" s="7"/>
      <c r="C70" s="7" t="s">
        <v>318</v>
      </c>
      <c r="D70" s="7"/>
      <c r="E70" s="7"/>
      <c r="F70" s="7"/>
      <c r="G70" s="7"/>
      <c r="H70" s="7"/>
      <c r="I70" s="7"/>
      <c r="J70" s="7"/>
      <c r="K70" s="7"/>
      <c r="L70" s="9" t="s">
        <v>319</v>
      </c>
      <c r="M70" s="113">
        <v>55.9</v>
      </c>
      <c r="N70" s="113">
        <v>55.7</v>
      </c>
      <c r="O70" s="113">
        <v>60.3</v>
      </c>
      <c r="P70" s="113">
        <v>50</v>
      </c>
      <c r="Q70" s="113">
        <v>60.1</v>
      </c>
      <c r="R70" s="113">
        <v>57.2</v>
      </c>
      <c r="S70" s="113">
        <v>47.6</v>
      </c>
      <c r="T70" s="113">
        <v>57.5</v>
      </c>
      <c r="U70" s="113">
        <v>56.4</v>
      </c>
    </row>
    <row r="71" spans="1:21" ht="16.5" customHeight="1" x14ac:dyDescent="0.2">
      <c r="A71" s="7"/>
      <c r="B71" s="7"/>
      <c r="C71" s="7" t="s">
        <v>320</v>
      </c>
      <c r="D71" s="7"/>
      <c r="E71" s="7"/>
      <c r="F71" s="7"/>
      <c r="G71" s="7"/>
      <c r="H71" s="7"/>
      <c r="I71" s="7"/>
      <c r="J71" s="7"/>
      <c r="K71" s="7"/>
      <c r="L71" s="9" t="s">
        <v>319</v>
      </c>
      <c r="M71" s="113">
        <v>42</v>
      </c>
      <c r="N71" s="113">
        <v>42.1</v>
      </c>
      <c r="O71" s="113">
        <v>45</v>
      </c>
      <c r="P71" s="113">
        <v>43.9</v>
      </c>
      <c r="Q71" s="113">
        <v>39.799999999999997</v>
      </c>
      <c r="R71" s="113">
        <v>49.2</v>
      </c>
      <c r="S71" s="113">
        <v>33.6</v>
      </c>
      <c r="T71" s="113">
        <v>63.4</v>
      </c>
      <c r="U71" s="113">
        <v>42.8</v>
      </c>
    </row>
    <row r="72" spans="1:21" ht="16.5" customHeight="1" x14ac:dyDescent="0.2">
      <c r="A72" s="7"/>
      <c r="B72" s="7"/>
      <c r="C72" s="7" t="s">
        <v>321</v>
      </c>
      <c r="D72" s="7"/>
      <c r="E72" s="7"/>
      <c r="F72" s="7"/>
      <c r="G72" s="7"/>
      <c r="H72" s="7"/>
      <c r="I72" s="7"/>
      <c r="J72" s="7"/>
      <c r="K72" s="7"/>
      <c r="L72" s="9" t="s">
        <v>319</v>
      </c>
      <c r="M72" s="113">
        <v>51.2</v>
      </c>
      <c r="N72" s="113">
        <v>37.799999999999997</v>
      </c>
      <c r="O72" s="113">
        <v>73.5</v>
      </c>
      <c r="P72" s="113">
        <v>50.2</v>
      </c>
      <c r="Q72" s="113">
        <v>40.1</v>
      </c>
      <c r="R72" s="113">
        <v>51</v>
      </c>
      <c r="S72" s="113">
        <v>42.6</v>
      </c>
      <c r="T72" s="113">
        <v>45.2</v>
      </c>
      <c r="U72" s="113">
        <v>51</v>
      </c>
    </row>
    <row r="73" spans="1:21" ht="16.5" customHeight="1" x14ac:dyDescent="0.2">
      <c r="A73" s="7"/>
      <c r="B73" s="7"/>
      <c r="C73" s="7" t="s">
        <v>322</v>
      </c>
      <c r="D73" s="7"/>
      <c r="E73" s="7"/>
      <c r="F73" s="7"/>
      <c r="G73" s="7"/>
      <c r="H73" s="7"/>
      <c r="I73" s="7"/>
      <c r="J73" s="7"/>
      <c r="K73" s="7"/>
      <c r="L73" s="9" t="s">
        <v>319</v>
      </c>
      <c r="M73" s="114">
        <v>129.6</v>
      </c>
      <c r="N73" s="114">
        <v>125.6</v>
      </c>
      <c r="O73" s="114">
        <v>127</v>
      </c>
      <c r="P73" s="114">
        <v>131.5</v>
      </c>
      <c r="Q73" s="114">
        <v>130.6</v>
      </c>
      <c r="R73" s="114">
        <v>129.6</v>
      </c>
      <c r="S73" s="114">
        <v>122.7</v>
      </c>
      <c r="T73" s="114">
        <v>101.6</v>
      </c>
      <c r="U73" s="114">
        <v>128</v>
      </c>
    </row>
    <row r="74" spans="1:21" ht="16.5" customHeight="1" x14ac:dyDescent="0.2">
      <c r="A74" s="7"/>
      <c r="B74" s="7"/>
      <c r="C74" s="7" t="s">
        <v>323</v>
      </c>
      <c r="D74" s="7"/>
      <c r="E74" s="7"/>
      <c r="F74" s="7"/>
      <c r="G74" s="7"/>
      <c r="H74" s="7"/>
      <c r="I74" s="7"/>
      <c r="J74" s="7"/>
      <c r="K74" s="7"/>
      <c r="L74" s="9" t="s">
        <v>319</v>
      </c>
      <c r="M74" s="115">
        <v>6.9</v>
      </c>
      <c r="N74" s="115">
        <v>5.9</v>
      </c>
      <c r="O74" s="115">
        <v>8.6999999999999993</v>
      </c>
      <c r="P74" s="115">
        <v>9</v>
      </c>
      <c r="Q74" s="115">
        <v>7.2</v>
      </c>
      <c r="R74" s="115">
        <v>8.8000000000000007</v>
      </c>
      <c r="S74" s="115">
        <v>8.4</v>
      </c>
      <c r="T74" s="115">
        <v>5</v>
      </c>
      <c r="U74" s="115">
        <v>7.3</v>
      </c>
    </row>
    <row r="75" spans="1:21" ht="16.5" customHeight="1" x14ac:dyDescent="0.2">
      <c r="A75" s="7"/>
      <c r="B75" s="7" t="s">
        <v>324</v>
      </c>
      <c r="C75" s="7"/>
      <c r="D75" s="7"/>
      <c r="E75" s="7"/>
      <c r="F75" s="7"/>
      <c r="G75" s="7"/>
      <c r="H75" s="7"/>
      <c r="I75" s="7"/>
      <c r="J75" s="7"/>
      <c r="K75" s="7"/>
      <c r="L75" s="9"/>
      <c r="M75" s="10"/>
      <c r="N75" s="10"/>
      <c r="O75" s="10"/>
      <c r="P75" s="10"/>
      <c r="Q75" s="10"/>
      <c r="R75" s="10"/>
      <c r="S75" s="10"/>
      <c r="T75" s="10"/>
      <c r="U75" s="10"/>
    </row>
    <row r="76" spans="1:21" ht="16.5" customHeight="1" x14ac:dyDescent="0.2">
      <c r="A76" s="7"/>
      <c r="B76" s="7"/>
      <c r="C76" s="7" t="s">
        <v>318</v>
      </c>
      <c r="D76" s="7"/>
      <c r="E76" s="7"/>
      <c r="F76" s="7"/>
      <c r="G76" s="7"/>
      <c r="H76" s="7"/>
      <c r="I76" s="7"/>
      <c r="J76" s="7"/>
      <c r="K76" s="7"/>
      <c r="L76" s="9" t="s">
        <v>76</v>
      </c>
      <c r="M76" s="106">
        <v>4912</v>
      </c>
      <c r="N76" s="106">
        <v>3728</v>
      </c>
      <c r="O76" s="106">
        <v>3070</v>
      </c>
      <c r="P76" s="106">
        <v>1301</v>
      </c>
      <c r="Q76" s="106">
        <v>1304</v>
      </c>
      <c r="R76" s="117">
        <v>389</v>
      </c>
      <c r="S76" s="117">
        <v>177</v>
      </c>
      <c r="T76" s="107">
        <v>92</v>
      </c>
      <c r="U76" s="116">
        <v>14973</v>
      </c>
    </row>
    <row r="77" spans="1:21" ht="16.5" customHeight="1" x14ac:dyDescent="0.2">
      <c r="A77" s="7"/>
      <c r="B77" s="7"/>
      <c r="C77" s="7" t="s">
        <v>320</v>
      </c>
      <c r="D77" s="7"/>
      <c r="E77" s="7"/>
      <c r="F77" s="7"/>
      <c r="G77" s="7"/>
      <c r="H77" s="7"/>
      <c r="I77" s="7"/>
      <c r="J77" s="7"/>
      <c r="K77" s="7"/>
      <c r="L77" s="9" t="s">
        <v>76</v>
      </c>
      <c r="M77" s="106">
        <v>3736</v>
      </c>
      <c r="N77" s="106">
        <v>2849</v>
      </c>
      <c r="O77" s="106">
        <v>2337</v>
      </c>
      <c r="P77" s="106">
        <v>1141</v>
      </c>
      <c r="Q77" s="117">
        <v>862</v>
      </c>
      <c r="R77" s="117">
        <v>345</v>
      </c>
      <c r="S77" s="117">
        <v>121</v>
      </c>
      <c r="T77" s="107">
        <v>97</v>
      </c>
      <c r="U77" s="116">
        <v>11488</v>
      </c>
    </row>
    <row r="78" spans="1:21" ht="16.5" customHeight="1" x14ac:dyDescent="0.2">
      <c r="A78" s="7"/>
      <c r="B78" s="7"/>
      <c r="C78" s="7" t="s">
        <v>321</v>
      </c>
      <c r="D78" s="7"/>
      <c r="E78" s="7"/>
      <c r="F78" s="7"/>
      <c r="G78" s="7"/>
      <c r="H78" s="7"/>
      <c r="I78" s="7"/>
      <c r="J78" s="7"/>
      <c r="K78" s="7"/>
      <c r="L78" s="9" t="s">
        <v>76</v>
      </c>
      <c r="M78" s="106">
        <v>4363</v>
      </c>
      <c r="N78" s="106">
        <v>2464</v>
      </c>
      <c r="O78" s="106">
        <v>3695</v>
      </c>
      <c r="P78" s="106">
        <v>1305</v>
      </c>
      <c r="Q78" s="117">
        <v>818</v>
      </c>
      <c r="R78" s="117">
        <v>332</v>
      </c>
      <c r="S78" s="117">
        <v>161</v>
      </c>
      <c r="T78" s="107">
        <v>77</v>
      </c>
      <c r="U78" s="116">
        <v>13215</v>
      </c>
    </row>
    <row r="79" spans="1:21" ht="16.5" customHeight="1" x14ac:dyDescent="0.2">
      <c r="A79" s="7"/>
      <c r="B79" s="7"/>
      <c r="C79" s="7" t="s">
        <v>322</v>
      </c>
      <c r="D79" s="7"/>
      <c r="E79" s="7"/>
      <c r="F79" s="7"/>
      <c r="G79" s="7"/>
      <c r="H79" s="7"/>
      <c r="I79" s="7"/>
      <c r="J79" s="7"/>
      <c r="K79" s="7"/>
      <c r="L79" s="9" t="s">
        <v>76</v>
      </c>
      <c r="M79" s="106">
        <v>5585</v>
      </c>
      <c r="N79" s="106">
        <v>4210</v>
      </c>
      <c r="O79" s="106">
        <v>3315</v>
      </c>
      <c r="P79" s="106">
        <v>1736</v>
      </c>
      <c r="Q79" s="106">
        <v>1361</v>
      </c>
      <c r="R79" s="117">
        <v>428</v>
      </c>
      <c r="S79" s="117">
        <v>245</v>
      </c>
      <c r="T79" s="107">
        <v>95</v>
      </c>
      <c r="U79" s="116">
        <v>16975</v>
      </c>
    </row>
    <row r="80" spans="1:21" ht="16.5" customHeight="1" x14ac:dyDescent="0.2">
      <c r="A80" s="7"/>
      <c r="B80" s="7"/>
      <c r="C80" s="7" t="s">
        <v>323</v>
      </c>
      <c r="D80" s="7"/>
      <c r="E80" s="7"/>
      <c r="F80" s="7"/>
      <c r="G80" s="7"/>
      <c r="H80" s="7"/>
      <c r="I80" s="7"/>
      <c r="J80" s="7"/>
      <c r="K80" s="7"/>
      <c r="L80" s="9" t="s">
        <v>76</v>
      </c>
      <c r="M80" s="117">
        <v>276</v>
      </c>
      <c r="N80" s="117">
        <v>180</v>
      </c>
      <c r="O80" s="117">
        <v>207</v>
      </c>
      <c r="P80" s="117">
        <v>115</v>
      </c>
      <c r="Q80" s="107">
        <v>65</v>
      </c>
      <c r="R80" s="107">
        <v>23</v>
      </c>
      <c r="S80" s="107">
        <v>17</v>
      </c>
      <c r="T80" s="109">
        <v>6</v>
      </c>
      <c r="U80" s="117">
        <v>889</v>
      </c>
    </row>
    <row r="81" spans="1:21" ht="16.5" customHeight="1" x14ac:dyDescent="0.2">
      <c r="A81" s="7" t="s">
        <v>118</v>
      </c>
      <c r="B81" s="7"/>
      <c r="C81" s="7"/>
      <c r="D81" s="7"/>
      <c r="E81" s="7"/>
      <c r="F81" s="7"/>
      <c r="G81" s="7"/>
      <c r="H81" s="7"/>
      <c r="I81" s="7"/>
      <c r="J81" s="7"/>
      <c r="K81" s="7"/>
      <c r="L81" s="9"/>
      <c r="M81" s="10"/>
      <c r="N81" s="10"/>
      <c r="O81" s="10"/>
      <c r="P81" s="10"/>
      <c r="Q81" s="10"/>
      <c r="R81" s="10"/>
      <c r="S81" s="10"/>
      <c r="T81" s="10"/>
      <c r="U81" s="10"/>
    </row>
    <row r="82" spans="1:21" ht="16.5" customHeight="1" x14ac:dyDescent="0.2">
      <c r="A82" s="7"/>
      <c r="B82" s="7" t="s">
        <v>317</v>
      </c>
      <c r="C82" s="7"/>
      <c r="D82" s="7"/>
      <c r="E82" s="7"/>
      <c r="F82" s="7"/>
      <c r="G82" s="7"/>
      <c r="H82" s="7"/>
      <c r="I82" s="7"/>
      <c r="J82" s="7"/>
      <c r="K82" s="7"/>
      <c r="L82" s="9"/>
      <c r="M82" s="10"/>
      <c r="N82" s="10"/>
      <c r="O82" s="10"/>
      <c r="P82" s="10"/>
      <c r="Q82" s="10"/>
      <c r="R82" s="10"/>
      <c r="S82" s="10"/>
      <c r="T82" s="10"/>
      <c r="U82" s="10"/>
    </row>
    <row r="83" spans="1:21" ht="16.5" customHeight="1" x14ac:dyDescent="0.2">
      <c r="A83" s="7"/>
      <c r="B83" s="7"/>
      <c r="C83" s="7" t="s">
        <v>318</v>
      </c>
      <c r="D83" s="7"/>
      <c r="E83" s="7"/>
      <c r="F83" s="7"/>
      <c r="G83" s="7"/>
      <c r="H83" s="7"/>
      <c r="I83" s="7"/>
      <c r="J83" s="7"/>
      <c r="K83" s="7"/>
      <c r="L83" s="9" t="s">
        <v>319</v>
      </c>
      <c r="M83" s="113">
        <v>55.6</v>
      </c>
      <c r="N83" s="113">
        <v>57</v>
      </c>
      <c r="O83" s="113">
        <v>59.1</v>
      </c>
      <c r="P83" s="113">
        <v>50.1</v>
      </c>
      <c r="Q83" s="113">
        <v>59</v>
      </c>
      <c r="R83" s="113">
        <v>65</v>
      </c>
      <c r="S83" s="113">
        <v>51.8</v>
      </c>
      <c r="T83" s="113">
        <v>49.1</v>
      </c>
      <c r="U83" s="113">
        <v>56.5</v>
      </c>
    </row>
    <row r="84" spans="1:21" ht="16.5" customHeight="1" x14ac:dyDescent="0.2">
      <c r="A84" s="7"/>
      <c r="B84" s="7"/>
      <c r="C84" s="7" t="s">
        <v>320</v>
      </c>
      <c r="D84" s="7"/>
      <c r="E84" s="7"/>
      <c r="F84" s="7"/>
      <c r="G84" s="7"/>
      <c r="H84" s="7"/>
      <c r="I84" s="7"/>
      <c r="J84" s="7"/>
      <c r="K84" s="7"/>
      <c r="L84" s="9" t="s">
        <v>319</v>
      </c>
      <c r="M84" s="113">
        <v>43</v>
      </c>
      <c r="N84" s="113">
        <v>41.7</v>
      </c>
      <c r="O84" s="113">
        <v>46</v>
      </c>
      <c r="P84" s="113">
        <v>40.799999999999997</v>
      </c>
      <c r="Q84" s="113">
        <v>39.799999999999997</v>
      </c>
      <c r="R84" s="113">
        <v>47.9</v>
      </c>
      <c r="S84" s="113">
        <v>32.4</v>
      </c>
      <c r="T84" s="113">
        <v>44.7</v>
      </c>
      <c r="U84" s="113">
        <v>42.8</v>
      </c>
    </row>
    <row r="85" spans="1:21" ht="16.5" customHeight="1" x14ac:dyDescent="0.2">
      <c r="A85" s="7"/>
      <c r="B85" s="7"/>
      <c r="C85" s="7" t="s">
        <v>321</v>
      </c>
      <c r="D85" s="7"/>
      <c r="E85" s="7"/>
      <c r="F85" s="7"/>
      <c r="G85" s="7"/>
      <c r="H85" s="7"/>
      <c r="I85" s="7"/>
      <c r="J85" s="7"/>
      <c r="K85" s="7"/>
      <c r="L85" s="9" t="s">
        <v>319</v>
      </c>
      <c r="M85" s="113">
        <v>51.5</v>
      </c>
      <c r="N85" s="113">
        <v>36.5</v>
      </c>
      <c r="O85" s="113">
        <v>75.400000000000006</v>
      </c>
      <c r="P85" s="113">
        <v>51.8</v>
      </c>
      <c r="Q85" s="113">
        <v>37</v>
      </c>
      <c r="R85" s="113">
        <v>44</v>
      </c>
      <c r="S85" s="113">
        <v>42.3</v>
      </c>
      <c r="T85" s="113">
        <v>37.1</v>
      </c>
      <c r="U85" s="113">
        <v>50.9</v>
      </c>
    </row>
    <row r="86" spans="1:21" ht="16.5" customHeight="1" x14ac:dyDescent="0.2">
      <c r="A86" s="7"/>
      <c r="B86" s="7"/>
      <c r="C86" s="7" t="s">
        <v>322</v>
      </c>
      <c r="D86" s="7"/>
      <c r="E86" s="7"/>
      <c r="F86" s="7"/>
      <c r="G86" s="7"/>
      <c r="H86" s="7"/>
      <c r="I86" s="7"/>
      <c r="J86" s="7"/>
      <c r="K86" s="7"/>
      <c r="L86" s="9" t="s">
        <v>319</v>
      </c>
      <c r="M86" s="114">
        <v>127.6</v>
      </c>
      <c r="N86" s="114">
        <v>125.4</v>
      </c>
      <c r="O86" s="114">
        <v>129.6</v>
      </c>
      <c r="P86" s="114">
        <v>119.9</v>
      </c>
      <c r="Q86" s="114">
        <v>129.5</v>
      </c>
      <c r="R86" s="114">
        <v>125.9</v>
      </c>
      <c r="S86" s="114">
        <v>133.19999999999999</v>
      </c>
      <c r="T86" s="114">
        <v>123.8</v>
      </c>
      <c r="U86" s="114">
        <v>126.8</v>
      </c>
    </row>
    <row r="87" spans="1:21" ht="16.5" customHeight="1" x14ac:dyDescent="0.2">
      <c r="A87" s="7"/>
      <c r="B87" s="7"/>
      <c r="C87" s="7" t="s">
        <v>323</v>
      </c>
      <c r="D87" s="7"/>
      <c r="E87" s="7"/>
      <c r="F87" s="7"/>
      <c r="G87" s="7"/>
      <c r="H87" s="7"/>
      <c r="I87" s="7"/>
      <c r="J87" s="7"/>
      <c r="K87" s="7"/>
      <c r="L87" s="9" t="s">
        <v>319</v>
      </c>
      <c r="M87" s="115">
        <v>6.8</v>
      </c>
      <c r="N87" s="115">
        <v>5.6</v>
      </c>
      <c r="O87" s="115">
        <v>8.1</v>
      </c>
      <c r="P87" s="115">
        <v>6.2</v>
      </c>
      <c r="Q87" s="115">
        <v>7.3</v>
      </c>
      <c r="R87" s="115">
        <v>8.5</v>
      </c>
      <c r="S87" s="115">
        <v>5.5</v>
      </c>
      <c r="T87" s="113">
        <v>17.7</v>
      </c>
      <c r="U87" s="115">
        <v>6.8</v>
      </c>
    </row>
    <row r="88" spans="1:21" ht="16.5" customHeight="1" x14ac:dyDescent="0.2">
      <c r="A88" s="7"/>
      <c r="B88" s="7" t="s">
        <v>324</v>
      </c>
      <c r="C88" s="7"/>
      <c r="D88" s="7"/>
      <c r="E88" s="7"/>
      <c r="F88" s="7"/>
      <c r="G88" s="7"/>
      <c r="H88" s="7"/>
      <c r="I88" s="7"/>
      <c r="J88" s="7"/>
      <c r="K88" s="7"/>
      <c r="L88" s="9"/>
      <c r="M88" s="10"/>
      <c r="N88" s="10"/>
      <c r="O88" s="10"/>
      <c r="P88" s="10"/>
      <c r="Q88" s="10"/>
      <c r="R88" s="10"/>
      <c r="S88" s="10"/>
      <c r="T88" s="10"/>
      <c r="U88" s="10"/>
    </row>
    <row r="89" spans="1:21" ht="16.5" customHeight="1" x14ac:dyDescent="0.2">
      <c r="A89" s="7"/>
      <c r="B89" s="7"/>
      <c r="C89" s="7" t="s">
        <v>318</v>
      </c>
      <c r="D89" s="7"/>
      <c r="E89" s="7"/>
      <c r="F89" s="7"/>
      <c r="G89" s="7"/>
      <c r="H89" s="7"/>
      <c r="I89" s="7"/>
      <c r="J89" s="7"/>
      <c r="K89" s="7"/>
      <c r="L89" s="9" t="s">
        <v>76</v>
      </c>
      <c r="M89" s="106">
        <v>4799</v>
      </c>
      <c r="N89" s="106">
        <v>3715</v>
      </c>
      <c r="O89" s="106">
        <v>2909</v>
      </c>
      <c r="P89" s="106">
        <v>1272</v>
      </c>
      <c r="Q89" s="106">
        <v>1246</v>
      </c>
      <c r="R89" s="117">
        <v>431</v>
      </c>
      <c r="S89" s="117">
        <v>185</v>
      </c>
      <c r="T89" s="107">
        <v>68</v>
      </c>
      <c r="U89" s="116">
        <v>14625</v>
      </c>
    </row>
    <row r="90" spans="1:21" ht="16.5" customHeight="1" x14ac:dyDescent="0.2">
      <c r="A90" s="7"/>
      <c r="B90" s="7"/>
      <c r="C90" s="7" t="s">
        <v>320</v>
      </c>
      <c r="D90" s="7"/>
      <c r="E90" s="7"/>
      <c r="F90" s="7"/>
      <c r="G90" s="7"/>
      <c r="H90" s="7"/>
      <c r="I90" s="7"/>
      <c r="J90" s="7"/>
      <c r="K90" s="7"/>
      <c r="L90" s="9" t="s">
        <v>76</v>
      </c>
      <c r="M90" s="106">
        <v>3755</v>
      </c>
      <c r="N90" s="106">
        <v>2747</v>
      </c>
      <c r="O90" s="106">
        <v>2306</v>
      </c>
      <c r="P90" s="106">
        <v>1032</v>
      </c>
      <c r="Q90" s="117">
        <v>852</v>
      </c>
      <c r="R90" s="117">
        <v>328</v>
      </c>
      <c r="S90" s="117">
        <v>116</v>
      </c>
      <c r="T90" s="107">
        <v>72</v>
      </c>
      <c r="U90" s="116">
        <v>11208</v>
      </c>
    </row>
    <row r="91" spans="1:21" ht="16.5" customHeight="1" x14ac:dyDescent="0.2">
      <c r="A91" s="7"/>
      <c r="B91" s="7"/>
      <c r="C91" s="7" t="s">
        <v>321</v>
      </c>
      <c r="D91" s="7"/>
      <c r="E91" s="7"/>
      <c r="F91" s="7"/>
      <c r="G91" s="7"/>
      <c r="H91" s="7"/>
      <c r="I91" s="7"/>
      <c r="J91" s="7"/>
      <c r="K91" s="7"/>
      <c r="L91" s="9" t="s">
        <v>76</v>
      </c>
      <c r="M91" s="106">
        <v>4325</v>
      </c>
      <c r="N91" s="106">
        <v>2324</v>
      </c>
      <c r="O91" s="106">
        <v>3689</v>
      </c>
      <c r="P91" s="106">
        <v>1319</v>
      </c>
      <c r="Q91" s="117">
        <v>746</v>
      </c>
      <c r="R91" s="117">
        <v>275</v>
      </c>
      <c r="S91" s="117">
        <v>156</v>
      </c>
      <c r="T91" s="107">
        <v>66</v>
      </c>
      <c r="U91" s="116">
        <v>12900</v>
      </c>
    </row>
    <row r="92" spans="1:21" ht="16.5" customHeight="1" x14ac:dyDescent="0.2">
      <c r="A92" s="7"/>
      <c r="B92" s="7"/>
      <c r="C92" s="7" t="s">
        <v>322</v>
      </c>
      <c r="D92" s="7"/>
      <c r="E92" s="7"/>
      <c r="F92" s="7"/>
      <c r="G92" s="7"/>
      <c r="H92" s="7"/>
      <c r="I92" s="7"/>
      <c r="J92" s="7"/>
      <c r="K92" s="7"/>
      <c r="L92" s="9" t="s">
        <v>76</v>
      </c>
      <c r="M92" s="106">
        <v>5404</v>
      </c>
      <c r="N92" s="106">
        <v>4076</v>
      </c>
      <c r="O92" s="106">
        <v>3275</v>
      </c>
      <c r="P92" s="106">
        <v>1576</v>
      </c>
      <c r="Q92" s="106">
        <v>1323</v>
      </c>
      <c r="R92" s="117">
        <v>409</v>
      </c>
      <c r="S92" s="117">
        <v>258</v>
      </c>
      <c r="T92" s="117">
        <v>110</v>
      </c>
      <c r="U92" s="116">
        <v>16431</v>
      </c>
    </row>
    <row r="93" spans="1:21" ht="16.5" customHeight="1" x14ac:dyDescent="0.2">
      <c r="A93" s="7"/>
      <c r="B93" s="7"/>
      <c r="C93" s="7" t="s">
        <v>323</v>
      </c>
      <c r="D93" s="7"/>
      <c r="E93" s="7"/>
      <c r="F93" s="7"/>
      <c r="G93" s="7"/>
      <c r="H93" s="7"/>
      <c r="I93" s="7"/>
      <c r="J93" s="7"/>
      <c r="K93" s="7"/>
      <c r="L93" s="9" t="s">
        <v>76</v>
      </c>
      <c r="M93" s="117">
        <v>268</v>
      </c>
      <c r="N93" s="117">
        <v>169</v>
      </c>
      <c r="O93" s="117">
        <v>188</v>
      </c>
      <c r="P93" s="107">
        <v>77</v>
      </c>
      <c r="Q93" s="107">
        <v>61</v>
      </c>
      <c r="R93" s="107">
        <v>22</v>
      </c>
      <c r="S93" s="107">
        <v>10</v>
      </c>
      <c r="T93" s="107">
        <v>14</v>
      </c>
      <c r="U93" s="117">
        <v>809</v>
      </c>
    </row>
    <row r="94" spans="1:21" ht="16.5" customHeight="1" x14ac:dyDescent="0.2">
      <c r="A94" s="7" t="s">
        <v>119</v>
      </c>
      <c r="B94" s="7"/>
      <c r="C94" s="7"/>
      <c r="D94" s="7"/>
      <c r="E94" s="7"/>
      <c r="F94" s="7"/>
      <c r="G94" s="7"/>
      <c r="H94" s="7"/>
      <c r="I94" s="7"/>
      <c r="J94" s="7"/>
      <c r="K94" s="7"/>
      <c r="L94" s="9"/>
      <c r="M94" s="10"/>
      <c r="N94" s="10"/>
      <c r="O94" s="10"/>
      <c r="P94" s="10"/>
      <c r="Q94" s="10"/>
      <c r="R94" s="10"/>
      <c r="S94" s="10"/>
      <c r="T94" s="10"/>
      <c r="U94" s="10"/>
    </row>
    <row r="95" spans="1:21" ht="16.5" customHeight="1" x14ac:dyDescent="0.2">
      <c r="A95" s="7"/>
      <c r="B95" s="7" t="s">
        <v>317</v>
      </c>
      <c r="C95" s="7"/>
      <c r="D95" s="7"/>
      <c r="E95" s="7"/>
      <c r="F95" s="7"/>
      <c r="G95" s="7"/>
      <c r="H95" s="7"/>
      <c r="I95" s="7"/>
      <c r="J95" s="7"/>
      <c r="K95" s="7"/>
      <c r="L95" s="9"/>
      <c r="M95" s="10"/>
      <c r="N95" s="10"/>
      <c r="O95" s="10"/>
      <c r="P95" s="10"/>
      <c r="Q95" s="10"/>
      <c r="R95" s="10"/>
      <c r="S95" s="10"/>
      <c r="T95" s="10"/>
      <c r="U95" s="10"/>
    </row>
    <row r="96" spans="1:21" ht="16.5" customHeight="1" x14ac:dyDescent="0.2">
      <c r="A96" s="7"/>
      <c r="B96" s="7"/>
      <c r="C96" s="7" t="s">
        <v>318</v>
      </c>
      <c r="D96" s="7"/>
      <c r="E96" s="7"/>
      <c r="F96" s="7"/>
      <c r="G96" s="7"/>
      <c r="H96" s="7"/>
      <c r="I96" s="7"/>
      <c r="J96" s="7"/>
      <c r="K96" s="7"/>
      <c r="L96" s="9" t="s">
        <v>319</v>
      </c>
      <c r="M96" s="113">
        <v>59.1</v>
      </c>
      <c r="N96" s="113">
        <v>57.4</v>
      </c>
      <c r="O96" s="113">
        <v>60.4</v>
      </c>
      <c r="P96" s="113">
        <v>52.1</v>
      </c>
      <c r="Q96" s="113">
        <v>57</v>
      </c>
      <c r="R96" s="113">
        <v>66.900000000000006</v>
      </c>
      <c r="S96" s="113">
        <v>66</v>
      </c>
      <c r="T96" s="113">
        <v>51</v>
      </c>
      <c r="U96" s="113">
        <v>58.4</v>
      </c>
    </row>
    <row r="97" spans="1:21" ht="16.5" customHeight="1" x14ac:dyDescent="0.2">
      <c r="A97" s="7"/>
      <c r="B97" s="7"/>
      <c r="C97" s="7" t="s">
        <v>320</v>
      </c>
      <c r="D97" s="7"/>
      <c r="E97" s="7"/>
      <c r="F97" s="7"/>
      <c r="G97" s="7"/>
      <c r="H97" s="7"/>
      <c r="I97" s="7"/>
      <c r="J97" s="7"/>
      <c r="K97" s="7"/>
      <c r="L97" s="9" t="s">
        <v>319</v>
      </c>
      <c r="M97" s="113">
        <v>44</v>
      </c>
      <c r="N97" s="113">
        <v>43.4</v>
      </c>
      <c r="O97" s="113">
        <v>45.1</v>
      </c>
      <c r="P97" s="113">
        <v>43.2</v>
      </c>
      <c r="Q97" s="113">
        <v>40.6</v>
      </c>
      <c r="R97" s="113">
        <v>49.7</v>
      </c>
      <c r="S97" s="113">
        <v>28.6</v>
      </c>
      <c r="T97" s="113">
        <v>52.8</v>
      </c>
      <c r="U97" s="113">
        <v>43.7</v>
      </c>
    </row>
    <row r="98" spans="1:21" ht="16.5" customHeight="1" x14ac:dyDescent="0.2">
      <c r="A98" s="7"/>
      <c r="B98" s="7"/>
      <c r="C98" s="7" t="s">
        <v>321</v>
      </c>
      <c r="D98" s="7"/>
      <c r="E98" s="7"/>
      <c r="F98" s="7"/>
      <c r="G98" s="7"/>
      <c r="H98" s="7"/>
      <c r="I98" s="7"/>
      <c r="J98" s="7"/>
      <c r="K98" s="7"/>
      <c r="L98" s="9" t="s">
        <v>319</v>
      </c>
      <c r="M98" s="113">
        <v>51</v>
      </c>
      <c r="N98" s="113">
        <v>36.9</v>
      </c>
      <c r="O98" s="113">
        <v>72</v>
      </c>
      <c r="P98" s="113">
        <v>46.2</v>
      </c>
      <c r="Q98" s="113">
        <v>35.9</v>
      </c>
      <c r="R98" s="113">
        <v>42.7</v>
      </c>
      <c r="S98" s="113">
        <v>40.299999999999997</v>
      </c>
      <c r="T98" s="113">
        <v>43.2</v>
      </c>
      <c r="U98" s="113">
        <v>49.5</v>
      </c>
    </row>
    <row r="99" spans="1:21" ht="16.5" customHeight="1" x14ac:dyDescent="0.2">
      <c r="A99" s="7"/>
      <c r="B99" s="7"/>
      <c r="C99" s="7" t="s">
        <v>322</v>
      </c>
      <c r="D99" s="7"/>
      <c r="E99" s="7"/>
      <c r="F99" s="7"/>
      <c r="G99" s="7"/>
      <c r="H99" s="7"/>
      <c r="I99" s="7"/>
      <c r="J99" s="7"/>
      <c r="K99" s="7"/>
      <c r="L99" s="9" t="s">
        <v>319</v>
      </c>
      <c r="M99" s="114">
        <v>118.4</v>
      </c>
      <c r="N99" s="114">
        <v>117</v>
      </c>
      <c r="O99" s="114">
        <v>125.8</v>
      </c>
      <c r="P99" s="114">
        <v>125.8</v>
      </c>
      <c r="Q99" s="114">
        <v>121</v>
      </c>
      <c r="R99" s="114">
        <v>122.2</v>
      </c>
      <c r="S99" s="114">
        <v>131.6</v>
      </c>
      <c r="T99" s="114">
        <v>134.6</v>
      </c>
      <c r="U99" s="114">
        <v>120.7</v>
      </c>
    </row>
    <row r="100" spans="1:21" ht="16.5" customHeight="1" x14ac:dyDescent="0.2">
      <c r="A100" s="7"/>
      <c r="B100" s="7"/>
      <c r="C100" s="7" t="s">
        <v>323</v>
      </c>
      <c r="D100" s="7"/>
      <c r="E100" s="7"/>
      <c r="F100" s="7"/>
      <c r="G100" s="7"/>
      <c r="H100" s="7"/>
      <c r="I100" s="7"/>
      <c r="J100" s="7"/>
      <c r="K100" s="7"/>
      <c r="L100" s="9" t="s">
        <v>319</v>
      </c>
      <c r="M100" s="115">
        <v>6.8</v>
      </c>
      <c r="N100" s="115">
        <v>7.2</v>
      </c>
      <c r="O100" s="115">
        <v>9</v>
      </c>
      <c r="P100" s="115">
        <v>8</v>
      </c>
      <c r="Q100" s="115">
        <v>5.4</v>
      </c>
      <c r="R100" s="115">
        <v>8.3000000000000007</v>
      </c>
      <c r="S100" s="115">
        <v>5.3</v>
      </c>
      <c r="T100" s="115">
        <v>7.1</v>
      </c>
      <c r="U100" s="115">
        <v>7.4</v>
      </c>
    </row>
    <row r="101" spans="1:21" ht="16.5" customHeight="1" x14ac:dyDescent="0.2">
      <c r="A101" s="7"/>
      <c r="B101" s="7" t="s">
        <v>324</v>
      </c>
      <c r="C101" s="7"/>
      <c r="D101" s="7"/>
      <c r="E101" s="7"/>
      <c r="F101" s="7"/>
      <c r="G101" s="7"/>
      <c r="H101" s="7"/>
      <c r="I101" s="7"/>
      <c r="J101" s="7"/>
      <c r="K101" s="7"/>
      <c r="L101" s="9"/>
      <c r="M101" s="10"/>
      <c r="N101" s="10"/>
      <c r="O101" s="10"/>
      <c r="P101" s="10"/>
      <c r="Q101" s="10"/>
      <c r="R101" s="10"/>
      <c r="S101" s="10"/>
      <c r="T101" s="10"/>
      <c r="U101" s="10"/>
    </row>
    <row r="102" spans="1:21" ht="16.5" customHeight="1" x14ac:dyDescent="0.2">
      <c r="A102" s="7"/>
      <c r="B102" s="7"/>
      <c r="C102" s="7" t="s">
        <v>318</v>
      </c>
      <c r="D102" s="7"/>
      <c r="E102" s="7"/>
      <c r="F102" s="7"/>
      <c r="G102" s="7"/>
      <c r="H102" s="7"/>
      <c r="I102" s="7"/>
      <c r="J102" s="7"/>
      <c r="K102" s="7"/>
      <c r="L102" s="9" t="s">
        <v>76</v>
      </c>
      <c r="M102" s="106">
        <v>5002</v>
      </c>
      <c r="N102" s="106">
        <v>3643</v>
      </c>
      <c r="O102" s="106">
        <v>2916</v>
      </c>
      <c r="P102" s="106">
        <v>1291</v>
      </c>
      <c r="Q102" s="106">
        <v>1184</v>
      </c>
      <c r="R102" s="117">
        <v>447</v>
      </c>
      <c r="S102" s="117">
        <v>227</v>
      </c>
      <c r="T102" s="107">
        <v>83</v>
      </c>
      <c r="U102" s="116">
        <v>14793</v>
      </c>
    </row>
    <row r="103" spans="1:21" ht="16.5" customHeight="1" x14ac:dyDescent="0.2">
      <c r="A103" s="7"/>
      <c r="B103" s="7"/>
      <c r="C103" s="7" t="s">
        <v>320</v>
      </c>
      <c r="D103" s="7"/>
      <c r="E103" s="7"/>
      <c r="F103" s="7"/>
      <c r="G103" s="7"/>
      <c r="H103" s="7"/>
      <c r="I103" s="7"/>
      <c r="J103" s="7"/>
      <c r="K103" s="7"/>
      <c r="L103" s="9" t="s">
        <v>76</v>
      </c>
      <c r="M103" s="106">
        <v>3747</v>
      </c>
      <c r="N103" s="106">
        <v>2756</v>
      </c>
      <c r="O103" s="106">
        <v>2182</v>
      </c>
      <c r="P103" s="106">
        <v>1066</v>
      </c>
      <c r="Q103" s="117">
        <v>859</v>
      </c>
      <c r="R103" s="117">
        <v>328</v>
      </c>
      <c r="S103" s="107">
        <v>96</v>
      </c>
      <c r="T103" s="107">
        <v>80</v>
      </c>
      <c r="U103" s="116">
        <v>11114</v>
      </c>
    </row>
    <row r="104" spans="1:21" ht="16.5" customHeight="1" x14ac:dyDescent="0.2">
      <c r="A104" s="7"/>
      <c r="B104" s="7"/>
      <c r="C104" s="7" t="s">
        <v>321</v>
      </c>
      <c r="D104" s="7"/>
      <c r="E104" s="7"/>
      <c r="F104" s="7"/>
      <c r="G104" s="7"/>
      <c r="H104" s="7"/>
      <c r="I104" s="7"/>
      <c r="J104" s="7"/>
      <c r="K104" s="7"/>
      <c r="L104" s="9" t="s">
        <v>76</v>
      </c>
      <c r="M104" s="106">
        <v>4192</v>
      </c>
      <c r="N104" s="106">
        <v>2277</v>
      </c>
      <c r="O104" s="106">
        <v>3436</v>
      </c>
      <c r="P104" s="106">
        <v>1147</v>
      </c>
      <c r="Q104" s="117">
        <v>710</v>
      </c>
      <c r="R104" s="117">
        <v>266</v>
      </c>
      <c r="S104" s="117">
        <v>145</v>
      </c>
      <c r="T104" s="107">
        <v>77</v>
      </c>
      <c r="U104" s="116">
        <v>12250</v>
      </c>
    </row>
    <row r="105" spans="1:21" ht="16.5" customHeight="1" x14ac:dyDescent="0.2">
      <c r="A105" s="7"/>
      <c r="B105" s="7"/>
      <c r="C105" s="7" t="s">
        <v>322</v>
      </c>
      <c r="D105" s="7"/>
      <c r="E105" s="7"/>
      <c r="F105" s="7"/>
      <c r="G105" s="7"/>
      <c r="H105" s="7"/>
      <c r="I105" s="7"/>
      <c r="J105" s="7"/>
      <c r="K105" s="7"/>
      <c r="L105" s="9" t="s">
        <v>76</v>
      </c>
      <c r="M105" s="106">
        <v>4938</v>
      </c>
      <c r="N105" s="106">
        <v>3705</v>
      </c>
      <c r="O105" s="106">
        <v>3106</v>
      </c>
      <c r="P105" s="106">
        <v>1618</v>
      </c>
      <c r="Q105" s="106">
        <v>1225</v>
      </c>
      <c r="R105" s="117">
        <v>390</v>
      </c>
      <c r="S105" s="117">
        <v>247</v>
      </c>
      <c r="T105" s="117">
        <v>108</v>
      </c>
      <c r="U105" s="116">
        <v>15337</v>
      </c>
    </row>
    <row r="106" spans="1:21" ht="16.5" customHeight="1" x14ac:dyDescent="0.2">
      <c r="A106" s="7"/>
      <c r="B106" s="7"/>
      <c r="C106" s="7" t="s">
        <v>323</v>
      </c>
      <c r="D106" s="7"/>
      <c r="E106" s="7"/>
      <c r="F106" s="7"/>
      <c r="G106" s="7"/>
      <c r="H106" s="7"/>
      <c r="I106" s="7"/>
      <c r="J106" s="7"/>
      <c r="K106" s="7"/>
      <c r="L106" s="9" t="s">
        <v>76</v>
      </c>
      <c r="M106" s="117">
        <v>256</v>
      </c>
      <c r="N106" s="117">
        <v>212</v>
      </c>
      <c r="O106" s="117">
        <v>207</v>
      </c>
      <c r="P106" s="107">
        <v>97</v>
      </c>
      <c r="Q106" s="107">
        <v>47</v>
      </c>
      <c r="R106" s="107">
        <v>23</v>
      </c>
      <c r="S106" s="107">
        <v>10</v>
      </c>
      <c r="T106" s="109">
        <v>8</v>
      </c>
      <c r="U106" s="117">
        <v>860</v>
      </c>
    </row>
    <row r="107" spans="1:21" ht="16.5" customHeight="1" x14ac:dyDescent="0.2">
      <c r="A107" s="7" t="s">
        <v>120</v>
      </c>
      <c r="B107" s="7"/>
      <c r="C107" s="7"/>
      <c r="D107" s="7"/>
      <c r="E107" s="7"/>
      <c r="F107" s="7"/>
      <c r="G107" s="7"/>
      <c r="H107" s="7"/>
      <c r="I107" s="7"/>
      <c r="J107" s="7"/>
      <c r="K107" s="7"/>
      <c r="L107" s="9"/>
      <c r="M107" s="10"/>
      <c r="N107" s="10"/>
      <c r="O107" s="10"/>
      <c r="P107" s="10"/>
      <c r="Q107" s="10"/>
      <c r="R107" s="10"/>
      <c r="S107" s="10"/>
      <c r="T107" s="10"/>
      <c r="U107" s="10"/>
    </row>
    <row r="108" spans="1:21" ht="16.5" customHeight="1" x14ac:dyDescent="0.2">
      <c r="A108" s="7"/>
      <c r="B108" s="7" t="s">
        <v>317</v>
      </c>
      <c r="C108" s="7"/>
      <c r="D108" s="7"/>
      <c r="E108" s="7"/>
      <c r="F108" s="7"/>
      <c r="G108" s="7"/>
      <c r="H108" s="7"/>
      <c r="I108" s="7"/>
      <c r="J108" s="7"/>
      <c r="K108" s="7"/>
      <c r="L108" s="9"/>
      <c r="M108" s="10"/>
      <c r="N108" s="10"/>
      <c r="O108" s="10"/>
      <c r="P108" s="10"/>
      <c r="Q108" s="10"/>
      <c r="R108" s="10"/>
      <c r="S108" s="10"/>
      <c r="T108" s="10"/>
      <c r="U108" s="10"/>
    </row>
    <row r="109" spans="1:21" ht="16.5" customHeight="1" x14ac:dyDescent="0.2">
      <c r="A109" s="7"/>
      <c r="B109" s="7"/>
      <c r="C109" s="7" t="s">
        <v>318</v>
      </c>
      <c r="D109" s="7"/>
      <c r="E109" s="7"/>
      <c r="F109" s="7"/>
      <c r="G109" s="7"/>
      <c r="H109" s="7"/>
      <c r="I109" s="7"/>
      <c r="J109" s="7"/>
      <c r="K109" s="7"/>
      <c r="L109" s="9" t="s">
        <v>319</v>
      </c>
      <c r="M109" s="113">
        <v>60.9</v>
      </c>
      <c r="N109" s="113">
        <v>61</v>
      </c>
      <c r="O109" s="113">
        <v>63.1</v>
      </c>
      <c r="P109" s="113">
        <v>60.5</v>
      </c>
      <c r="Q109" s="113">
        <v>61</v>
      </c>
      <c r="R109" s="113">
        <v>72.900000000000006</v>
      </c>
      <c r="S109" s="113">
        <v>56.9</v>
      </c>
      <c r="T109" s="113">
        <v>47.5</v>
      </c>
      <c r="U109" s="113">
        <v>61.5</v>
      </c>
    </row>
    <row r="110" spans="1:21" ht="16.5" customHeight="1" x14ac:dyDescent="0.2">
      <c r="A110" s="7"/>
      <c r="B110" s="7"/>
      <c r="C110" s="7" t="s">
        <v>320</v>
      </c>
      <c r="D110" s="7"/>
      <c r="E110" s="7"/>
      <c r="F110" s="7"/>
      <c r="G110" s="7"/>
      <c r="H110" s="7"/>
      <c r="I110" s="7"/>
      <c r="J110" s="7"/>
      <c r="K110" s="7"/>
      <c r="L110" s="9" t="s">
        <v>319</v>
      </c>
      <c r="M110" s="113">
        <v>43.5</v>
      </c>
      <c r="N110" s="113">
        <v>41.4</v>
      </c>
      <c r="O110" s="113">
        <v>45.3</v>
      </c>
      <c r="P110" s="113">
        <v>43.4</v>
      </c>
      <c r="Q110" s="113">
        <v>38.299999999999997</v>
      </c>
      <c r="R110" s="113">
        <v>48.9</v>
      </c>
      <c r="S110" s="113">
        <v>29.2</v>
      </c>
      <c r="T110" s="113">
        <v>63.5</v>
      </c>
      <c r="U110" s="113">
        <v>42.9</v>
      </c>
    </row>
    <row r="111" spans="1:21" ht="16.5" customHeight="1" x14ac:dyDescent="0.2">
      <c r="A111" s="7"/>
      <c r="B111" s="7"/>
      <c r="C111" s="7" t="s">
        <v>321</v>
      </c>
      <c r="D111" s="7"/>
      <c r="E111" s="7"/>
      <c r="F111" s="7"/>
      <c r="G111" s="7"/>
      <c r="H111" s="7"/>
      <c r="I111" s="7"/>
      <c r="J111" s="7"/>
      <c r="K111" s="7"/>
      <c r="L111" s="9" t="s">
        <v>319</v>
      </c>
      <c r="M111" s="113">
        <v>49.8</v>
      </c>
      <c r="N111" s="113">
        <v>34.299999999999997</v>
      </c>
      <c r="O111" s="113">
        <v>70.7</v>
      </c>
      <c r="P111" s="113">
        <v>46.7</v>
      </c>
      <c r="Q111" s="113">
        <v>36.1</v>
      </c>
      <c r="R111" s="113">
        <v>45.5</v>
      </c>
      <c r="S111" s="113">
        <v>36.6</v>
      </c>
      <c r="T111" s="113">
        <v>32</v>
      </c>
      <c r="U111" s="113">
        <v>48.2</v>
      </c>
    </row>
    <row r="112" spans="1:21" ht="16.5" customHeight="1" x14ac:dyDescent="0.2">
      <c r="A112" s="7"/>
      <c r="B112" s="7"/>
      <c r="C112" s="7" t="s">
        <v>322</v>
      </c>
      <c r="D112" s="7"/>
      <c r="E112" s="7"/>
      <c r="F112" s="7"/>
      <c r="G112" s="7"/>
      <c r="H112" s="7"/>
      <c r="I112" s="7"/>
      <c r="J112" s="7"/>
      <c r="K112" s="7"/>
      <c r="L112" s="9" t="s">
        <v>319</v>
      </c>
      <c r="M112" s="114">
        <v>115.4</v>
      </c>
      <c r="N112" s="114">
        <v>119.9</v>
      </c>
      <c r="O112" s="114">
        <v>119.7</v>
      </c>
      <c r="P112" s="114">
        <v>113.9</v>
      </c>
      <c r="Q112" s="114">
        <v>109.9</v>
      </c>
      <c r="R112" s="114">
        <v>118.5</v>
      </c>
      <c r="S112" s="114">
        <v>134.1</v>
      </c>
      <c r="T112" s="114">
        <v>104.3</v>
      </c>
      <c r="U112" s="114">
        <v>116.9</v>
      </c>
    </row>
    <row r="113" spans="1:21" ht="16.5" customHeight="1" x14ac:dyDescent="0.2">
      <c r="A113" s="7"/>
      <c r="B113" s="7"/>
      <c r="C113" s="7" t="s">
        <v>323</v>
      </c>
      <c r="D113" s="7"/>
      <c r="E113" s="7"/>
      <c r="F113" s="7"/>
      <c r="G113" s="7"/>
      <c r="H113" s="7"/>
      <c r="I113" s="7"/>
      <c r="J113" s="7"/>
      <c r="K113" s="7"/>
      <c r="L113" s="9" t="s">
        <v>319</v>
      </c>
      <c r="M113" s="115">
        <v>7.2</v>
      </c>
      <c r="N113" s="115">
        <v>6.4</v>
      </c>
      <c r="O113" s="115">
        <v>7.6</v>
      </c>
      <c r="P113" s="115">
        <v>6</v>
      </c>
      <c r="Q113" s="115">
        <v>7.2</v>
      </c>
      <c r="R113" s="115">
        <v>9.1999999999999993</v>
      </c>
      <c r="S113" s="115">
        <v>4</v>
      </c>
      <c r="T113" s="113">
        <v>12.4</v>
      </c>
      <c r="U113" s="115">
        <v>7</v>
      </c>
    </row>
    <row r="114" spans="1:21" ht="16.5" customHeight="1" x14ac:dyDescent="0.2">
      <c r="A114" s="7"/>
      <c r="B114" s="7" t="s">
        <v>324</v>
      </c>
      <c r="C114" s="7"/>
      <c r="D114" s="7"/>
      <c r="E114" s="7"/>
      <c r="F114" s="7"/>
      <c r="G114" s="7"/>
      <c r="H114" s="7"/>
      <c r="I114" s="7"/>
      <c r="J114" s="7"/>
      <c r="K114" s="7"/>
      <c r="L114" s="9"/>
      <c r="M114" s="10"/>
      <c r="N114" s="10"/>
      <c r="O114" s="10"/>
      <c r="P114" s="10"/>
      <c r="Q114" s="10"/>
      <c r="R114" s="10"/>
      <c r="S114" s="10"/>
      <c r="T114" s="10"/>
      <c r="U114" s="10"/>
    </row>
    <row r="115" spans="1:21" ht="16.5" customHeight="1" x14ac:dyDescent="0.2">
      <c r="A115" s="7"/>
      <c r="B115" s="7"/>
      <c r="C115" s="7" t="s">
        <v>318</v>
      </c>
      <c r="D115" s="7"/>
      <c r="E115" s="7"/>
      <c r="F115" s="7"/>
      <c r="G115" s="7"/>
      <c r="H115" s="7"/>
      <c r="I115" s="7"/>
      <c r="J115" s="7"/>
      <c r="K115" s="7"/>
      <c r="L115" s="9" t="s">
        <v>76</v>
      </c>
      <c r="M115" s="106">
        <v>4999</v>
      </c>
      <c r="N115" s="106">
        <v>3766</v>
      </c>
      <c r="O115" s="106">
        <v>2931</v>
      </c>
      <c r="P115" s="106">
        <v>1441</v>
      </c>
      <c r="Q115" s="106">
        <v>1251</v>
      </c>
      <c r="R115" s="117">
        <v>466</v>
      </c>
      <c r="S115" s="117">
        <v>188</v>
      </c>
      <c r="T115" s="107">
        <v>73</v>
      </c>
      <c r="U115" s="116">
        <v>15115</v>
      </c>
    </row>
    <row r="116" spans="1:21" ht="16.5" customHeight="1" x14ac:dyDescent="0.2">
      <c r="A116" s="7"/>
      <c r="B116" s="7"/>
      <c r="C116" s="7" t="s">
        <v>320</v>
      </c>
      <c r="D116" s="7"/>
      <c r="E116" s="7"/>
      <c r="F116" s="7"/>
      <c r="G116" s="7"/>
      <c r="H116" s="7"/>
      <c r="I116" s="7"/>
      <c r="J116" s="7"/>
      <c r="K116" s="7"/>
      <c r="L116" s="9" t="s">
        <v>76</v>
      </c>
      <c r="M116" s="106">
        <v>3625</v>
      </c>
      <c r="N116" s="106">
        <v>2569</v>
      </c>
      <c r="O116" s="106">
        <v>2132</v>
      </c>
      <c r="P116" s="106">
        <v>1027</v>
      </c>
      <c r="Q116" s="117">
        <v>786</v>
      </c>
      <c r="R116" s="117">
        <v>316</v>
      </c>
      <c r="S116" s="107">
        <v>95</v>
      </c>
      <c r="T116" s="107">
        <v>80</v>
      </c>
      <c r="U116" s="116">
        <v>10630</v>
      </c>
    </row>
    <row r="117" spans="1:21" ht="16.5" customHeight="1" x14ac:dyDescent="0.2">
      <c r="A117" s="7"/>
      <c r="B117" s="7"/>
      <c r="C117" s="7" t="s">
        <v>321</v>
      </c>
      <c r="D117" s="7"/>
      <c r="E117" s="7"/>
      <c r="F117" s="7"/>
      <c r="G117" s="7"/>
      <c r="H117" s="7"/>
      <c r="I117" s="7"/>
      <c r="J117" s="7"/>
      <c r="K117" s="7"/>
      <c r="L117" s="9" t="s">
        <v>76</v>
      </c>
      <c r="M117" s="106">
        <v>4018</v>
      </c>
      <c r="N117" s="106">
        <v>2073</v>
      </c>
      <c r="O117" s="106">
        <v>3290</v>
      </c>
      <c r="P117" s="106">
        <v>1119</v>
      </c>
      <c r="Q117" s="117">
        <v>704</v>
      </c>
      <c r="R117" s="117">
        <v>273</v>
      </c>
      <c r="S117" s="117">
        <v>125</v>
      </c>
      <c r="T117" s="107">
        <v>52</v>
      </c>
      <c r="U117" s="116">
        <v>11654</v>
      </c>
    </row>
    <row r="118" spans="1:21" ht="16.5" customHeight="1" x14ac:dyDescent="0.2">
      <c r="A118" s="7"/>
      <c r="B118" s="7"/>
      <c r="C118" s="7" t="s">
        <v>322</v>
      </c>
      <c r="D118" s="7"/>
      <c r="E118" s="7"/>
      <c r="F118" s="7"/>
      <c r="G118" s="7"/>
      <c r="H118" s="7"/>
      <c r="I118" s="7"/>
      <c r="J118" s="7"/>
      <c r="K118" s="7"/>
      <c r="L118" s="9" t="s">
        <v>76</v>
      </c>
      <c r="M118" s="106">
        <v>4732</v>
      </c>
      <c r="N118" s="106">
        <v>3730</v>
      </c>
      <c r="O118" s="106">
        <v>2886</v>
      </c>
      <c r="P118" s="106">
        <v>1412</v>
      </c>
      <c r="Q118" s="106">
        <v>1101</v>
      </c>
      <c r="R118" s="117">
        <v>376</v>
      </c>
      <c r="S118" s="117">
        <v>250</v>
      </c>
      <c r="T118" s="107">
        <v>82</v>
      </c>
      <c r="U118" s="116">
        <v>14569</v>
      </c>
    </row>
    <row r="119" spans="1:21" ht="16.5" customHeight="1" x14ac:dyDescent="0.2">
      <c r="A119" s="7"/>
      <c r="B119" s="7"/>
      <c r="C119" s="7" t="s">
        <v>323</v>
      </c>
      <c r="D119" s="7"/>
      <c r="E119" s="7"/>
      <c r="F119" s="7"/>
      <c r="G119" s="7"/>
      <c r="H119" s="7"/>
      <c r="I119" s="7"/>
      <c r="J119" s="7"/>
      <c r="K119" s="7"/>
      <c r="L119" s="9" t="s">
        <v>76</v>
      </c>
      <c r="M119" s="117">
        <v>271</v>
      </c>
      <c r="N119" s="117">
        <v>186</v>
      </c>
      <c r="O119" s="117">
        <v>172</v>
      </c>
      <c r="P119" s="107">
        <v>70</v>
      </c>
      <c r="Q119" s="107">
        <v>59</v>
      </c>
      <c r="R119" s="107">
        <v>22</v>
      </c>
      <c r="S119" s="109">
        <v>7</v>
      </c>
      <c r="T119" s="107">
        <v>14</v>
      </c>
      <c r="U119" s="117">
        <v>801</v>
      </c>
    </row>
    <row r="120" spans="1:21" ht="16.5" customHeight="1" x14ac:dyDescent="0.2">
      <c r="A120" s="7" t="s">
        <v>121</v>
      </c>
      <c r="B120" s="7"/>
      <c r="C120" s="7"/>
      <c r="D120" s="7"/>
      <c r="E120" s="7"/>
      <c r="F120" s="7"/>
      <c r="G120" s="7"/>
      <c r="H120" s="7"/>
      <c r="I120" s="7"/>
      <c r="J120" s="7"/>
      <c r="K120" s="7"/>
      <c r="L120" s="9"/>
      <c r="M120" s="10"/>
      <c r="N120" s="10"/>
      <c r="O120" s="10"/>
      <c r="P120" s="10"/>
      <c r="Q120" s="10"/>
      <c r="R120" s="10"/>
      <c r="S120" s="10"/>
      <c r="T120" s="10"/>
      <c r="U120" s="10"/>
    </row>
    <row r="121" spans="1:21" ht="16.5" customHeight="1" x14ac:dyDescent="0.2">
      <c r="A121" s="7"/>
      <c r="B121" s="7" t="s">
        <v>317</v>
      </c>
      <c r="C121" s="7"/>
      <c r="D121" s="7"/>
      <c r="E121" s="7"/>
      <c r="F121" s="7"/>
      <c r="G121" s="7"/>
      <c r="H121" s="7"/>
      <c r="I121" s="7"/>
      <c r="J121" s="7"/>
      <c r="K121" s="7"/>
      <c r="L121" s="9"/>
      <c r="M121" s="10"/>
      <c r="N121" s="10"/>
      <c r="O121" s="10"/>
      <c r="P121" s="10"/>
      <c r="Q121" s="10"/>
      <c r="R121" s="10"/>
      <c r="S121" s="10"/>
      <c r="T121" s="10"/>
      <c r="U121" s="10"/>
    </row>
    <row r="122" spans="1:21" ht="16.5" customHeight="1" x14ac:dyDescent="0.2">
      <c r="A122" s="7"/>
      <c r="B122" s="7"/>
      <c r="C122" s="7" t="s">
        <v>318</v>
      </c>
      <c r="D122" s="7"/>
      <c r="E122" s="7"/>
      <c r="F122" s="7"/>
      <c r="G122" s="7"/>
      <c r="H122" s="7"/>
      <c r="I122" s="7"/>
      <c r="J122" s="7"/>
      <c r="K122" s="7"/>
      <c r="L122" s="9" t="s">
        <v>319</v>
      </c>
      <c r="M122" s="113">
        <v>62.3</v>
      </c>
      <c r="N122" s="113">
        <v>62.2</v>
      </c>
      <c r="O122" s="113">
        <v>63.8</v>
      </c>
      <c r="P122" s="113">
        <v>60.2</v>
      </c>
      <c r="Q122" s="113">
        <v>58.2</v>
      </c>
      <c r="R122" s="113">
        <v>80.2</v>
      </c>
      <c r="S122" s="113">
        <v>59.1</v>
      </c>
      <c r="T122" s="113">
        <v>52.6</v>
      </c>
      <c r="U122" s="113">
        <v>62.4</v>
      </c>
    </row>
    <row r="123" spans="1:21" ht="16.5" customHeight="1" x14ac:dyDescent="0.2">
      <c r="A123" s="7"/>
      <c r="B123" s="7"/>
      <c r="C123" s="7" t="s">
        <v>320</v>
      </c>
      <c r="D123" s="7"/>
      <c r="E123" s="7"/>
      <c r="F123" s="7"/>
      <c r="G123" s="7"/>
      <c r="H123" s="7"/>
      <c r="I123" s="7"/>
      <c r="J123" s="7"/>
      <c r="K123" s="7"/>
      <c r="L123" s="9" t="s">
        <v>319</v>
      </c>
      <c r="M123" s="113">
        <v>44.1</v>
      </c>
      <c r="N123" s="113">
        <v>40.1</v>
      </c>
      <c r="O123" s="113">
        <v>47.5</v>
      </c>
      <c r="P123" s="113">
        <v>45.4</v>
      </c>
      <c r="Q123" s="113">
        <v>41.9</v>
      </c>
      <c r="R123" s="113">
        <v>48.1</v>
      </c>
      <c r="S123" s="113">
        <v>33.4</v>
      </c>
      <c r="T123" s="113">
        <v>53.1</v>
      </c>
      <c r="U123" s="113">
        <v>43.7</v>
      </c>
    </row>
    <row r="124" spans="1:21" ht="16.5" customHeight="1" x14ac:dyDescent="0.2">
      <c r="A124" s="7"/>
      <c r="B124" s="7"/>
      <c r="C124" s="7" t="s">
        <v>321</v>
      </c>
      <c r="D124" s="7"/>
      <c r="E124" s="7"/>
      <c r="F124" s="7"/>
      <c r="G124" s="7"/>
      <c r="H124" s="7"/>
      <c r="I124" s="7"/>
      <c r="J124" s="7"/>
      <c r="K124" s="7"/>
      <c r="L124" s="9" t="s">
        <v>319</v>
      </c>
      <c r="M124" s="113">
        <v>49.4</v>
      </c>
      <c r="N124" s="113">
        <v>38.6</v>
      </c>
      <c r="O124" s="113">
        <v>68.7</v>
      </c>
      <c r="P124" s="113">
        <v>44.7</v>
      </c>
      <c r="Q124" s="113">
        <v>36.5</v>
      </c>
      <c r="R124" s="113">
        <v>49.2</v>
      </c>
      <c r="S124" s="113">
        <v>37.799999999999997</v>
      </c>
      <c r="T124" s="113">
        <v>39.799999999999997</v>
      </c>
      <c r="U124" s="113">
        <v>48.7</v>
      </c>
    </row>
    <row r="125" spans="1:21" ht="16.5" customHeight="1" x14ac:dyDescent="0.2">
      <c r="A125" s="7"/>
      <c r="B125" s="7"/>
      <c r="C125" s="7" t="s">
        <v>322</v>
      </c>
      <c r="D125" s="7"/>
      <c r="E125" s="7"/>
      <c r="F125" s="7"/>
      <c r="G125" s="7"/>
      <c r="H125" s="7"/>
      <c r="I125" s="7"/>
      <c r="J125" s="7"/>
      <c r="K125" s="7"/>
      <c r="L125" s="9" t="s">
        <v>319</v>
      </c>
      <c r="M125" s="114">
        <v>116</v>
      </c>
      <c r="N125" s="114">
        <v>114.3</v>
      </c>
      <c r="O125" s="114">
        <v>123.3</v>
      </c>
      <c r="P125" s="114">
        <v>121.7</v>
      </c>
      <c r="Q125" s="114">
        <v>118.4</v>
      </c>
      <c r="R125" s="114">
        <v>107.5</v>
      </c>
      <c r="S125" s="114">
        <v>143.6</v>
      </c>
      <c r="T125" s="113">
        <v>93.3</v>
      </c>
      <c r="U125" s="114">
        <v>117.8</v>
      </c>
    </row>
    <row r="126" spans="1:21" ht="16.5" customHeight="1" x14ac:dyDescent="0.2">
      <c r="A126" s="7"/>
      <c r="B126" s="7"/>
      <c r="C126" s="7" t="s">
        <v>323</v>
      </c>
      <c r="D126" s="7"/>
      <c r="E126" s="7"/>
      <c r="F126" s="7"/>
      <c r="G126" s="7"/>
      <c r="H126" s="7"/>
      <c r="I126" s="7"/>
      <c r="J126" s="7"/>
      <c r="K126" s="7"/>
      <c r="L126" s="9" t="s">
        <v>319</v>
      </c>
      <c r="M126" s="115">
        <v>7</v>
      </c>
      <c r="N126" s="115">
        <v>6.3</v>
      </c>
      <c r="O126" s="115">
        <v>8.1999999999999993</v>
      </c>
      <c r="P126" s="115">
        <v>7.6</v>
      </c>
      <c r="Q126" s="115">
        <v>7.8</v>
      </c>
      <c r="R126" s="115">
        <v>7.3</v>
      </c>
      <c r="S126" s="115">
        <v>3.9</v>
      </c>
      <c r="T126" s="115">
        <v>7.8</v>
      </c>
      <c r="U126" s="115">
        <v>7.1</v>
      </c>
    </row>
    <row r="127" spans="1:21" ht="16.5" customHeight="1" x14ac:dyDescent="0.2">
      <c r="A127" s="7"/>
      <c r="B127" s="7" t="s">
        <v>324</v>
      </c>
      <c r="C127" s="7"/>
      <c r="D127" s="7"/>
      <c r="E127" s="7"/>
      <c r="F127" s="7"/>
      <c r="G127" s="7"/>
      <c r="H127" s="7"/>
      <c r="I127" s="7"/>
      <c r="J127" s="7"/>
      <c r="K127" s="7"/>
      <c r="L127" s="9"/>
      <c r="M127" s="10"/>
      <c r="N127" s="10"/>
      <c r="O127" s="10"/>
      <c r="P127" s="10"/>
      <c r="Q127" s="10"/>
      <c r="R127" s="10"/>
      <c r="S127" s="10"/>
      <c r="T127" s="10"/>
      <c r="U127" s="10"/>
    </row>
    <row r="128" spans="1:21" ht="16.5" customHeight="1" x14ac:dyDescent="0.2">
      <c r="A128" s="7"/>
      <c r="B128" s="7"/>
      <c r="C128" s="7" t="s">
        <v>318</v>
      </c>
      <c r="D128" s="7"/>
      <c r="E128" s="7"/>
      <c r="F128" s="7"/>
      <c r="G128" s="7"/>
      <c r="H128" s="7"/>
      <c r="I128" s="7"/>
      <c r="J128" s="7"/>
      <c r="K128" s="7"/>
      <c r="L128" s="9" t="s">
        <v>76</v>
      </c>
      <c r="M128" s="106">
        <v>5024</v>
      </c>
      <c r="N128" s="106">
        <v>3756</v>
      </c>
      <c r="O128" s="106">
        <v>2888</v>
      </c>
      <c r="P128" s="106">
        <v>1384</v>
      </c>
      <c r="Q128" s="106">
        <v>1171</v>
      </c>
      <c r="R128" s="117">
        <v>504</v>
      </c>
      <c r="S128" s="117">
        <v>190</v>
      </c>
      <c r="T128" s="107">
        <v>81</v>
      </c>
      <c r="U128" s="116">
        <v>14998</v>
      </c>
    </row>
    <row r="129" spans="1:21" ht="16.5" customHeight="1" x14ac:dyDescent="0.2">
      <c r="A129" s="7"/>
      <c r="B129" s="7"/>
      <c r="C129" s="7" t="s">
        <v>320</v>
      </c>
      <c r="D129" s="7"/>
      <c r="E129" s="7"/>
      <c r="F129" s="7"/>
      <c r="G129" s="7"/>
      <c r="H129" s="7"/>
      <c r="I129" s="7"/>
      <c r="J129" s="7"/>
      <c r="K129" s="7"/>
      <c r="L129" s="9" t="s">
        <v>76</v>
      </c>
      <c r="M129" s="106">
        <v>3557</v>
      </c>
      <c r="N129" s="106">
        <v>2430</v>
      </c>
      <c r="O129" s="106">
        <v>2166</v>
      </c>
      <c r="P129" s="106">
        <v>1027</v>
      </c>
      <c r="Q129" s="117">
        <v>846</v>
      </c>
      <c r="R129" s="117">
        <v>303</v>
      </c>
      <c r="S129" s="117">
        <v>105</v>
      </c>
      <c r="T129" s="107">
        <v>71</v>
      </c>
      <c r="U129" s="116">
        <v>10505</v>
      </c>
    </row>
    <row r="130" spans="1:21" ht="16.5" customHeight="1" x14ac:dyDescent="0.2">
      <c r="A130" s="7"/>
      <c r="B130" s="7"/>
      <c r="C130" s="7" t="s">
        <v>321</v>
      </c>
      <c r="D130" s="7"/>
      <c r="E130" s="7"/>
      <c r="F130" s="7"/>
      <c r="G130" s="7"/>
      <c r="H130" s="7"/>
      <c r="I130" s="7"/>
      <c r="J130" s="7"/>
      <c r="K130" s="7"/>
      <c r="L130" s="9" t="s">
        <v>76</v>
      </c>
      <c r="M130" s="106">
        <v>3876</v>
      </c>
      <c r="N130" s="106">
        <v>2267</v>
      </c>
      <c r="O130" s="106">
        <v>3112</v>
      </c>
      <c r="P130" s="106">
        <v>1036</v>
      </c>
      <c r="Q130" s="117">
        <v>694</v>
      </c>
      <c r="R130" s="117">
        <v>291</v>
      </c>
      <c r="S130" s="117">
        <v>128</v>
      </c>
      <c r="T130" s="107">
        <v>64</v>
      </c>
      <c r="U130" s="116">
        <v>11468</v>
      </c>
    </row>
    <row r="131" spans="1:21" ht="16.5" customHeight="1" x14ac:dyDescent="0.2">
      <c r="A131" s="7"/>
      <c r="B131" s="7"/>
      <c r="C131" s="7" t="s">
        <v>322</v>
      </c>
      <c r="D131" s="7"/>
      <c r="E131" s="7"/>
      <c r="F131" s="7"/>
      <c r="G131" s="7"/>
      <c r="H131" s="7"/>
      <c r="I131" s="7"/>
      <c r="J131" s="7"/>
      <c r="K131" s="7"/>
      <c r="L131" s="9" t="s">
        <v>76</v>
      </c>
      <c r="M131" s="106">
        <v>4684</v>
      </c>
      <c r="N131" s="106">
        <v>3485</v>
      </c>
      <c r="O131" s="106">
        <v>2891</v>
      </c>
      <c r="P131" s="106">
        <v>1466</v>
      </c>
      <c r="Q131" s="106">
        <v>1159</v>
      </c>
      <c r="R131" s="117">
        <v>332</v>
      </c>
      <c r="S131" s="117">
        <v>260</v>
      </c>
      <c r="T131" s="107">
        <v>89</v>
      </c>
      <c r="U131" s="116">
        <v>14366</v>
      </c>
    </row>
    <row r="132" spans="1:21" ht="16.5" customHeight="1" x14ac:dyDescent="0.2">
      <c r="A132" s="13"/>
      <c r="B132" s="13"/>
      <c r="C132" s="13" t="s">
        <v>323</v>
      </c>
      <c r="D132" s="13"/>
      <c r="E132" s="13"/>
      <c r="F132" s="13"/>
      <c r="G132" s="13"/>
      <c r="H132" s="13"/>
      <c r="I132" s="13"/>
      <c r="J132" s="13"/>
      <c r="K132" s="13"/>
      <c r="L132" s="14" t="s">
        <v>76</v>
      </c>
      <c r="M132" s="118">
        <v>263</v>
      </c>
      <c r="N132" s="118">
        <v>181</v>
      </c>
      <c r="O132" s="118">
        <v>183</v>
      </c>
      <c r="P132" s="108">
        <v>90</v>
      </c>
      <c r="Q132" s="108">
        <v>68</v>
      </c>
      <c r="R132" s="108">
        <v>19</v>
      </c>
      <c r="S132" s="110">
        <v>7</v>
      </c>
      <c r="T132" s="110">
        <v>9</v>
      </c>
      <c r="U132" s="118">
        <v>820</v>
      </c>
    </row>
    <row r="133" spans="1:21" ht="4.5" customHeight="1" x14ac:dyDescent="0.2">
      <c r="A133" s="25"/>
      <c r="B133" s="25"/>
      <c r="C133" s="2"/>
      <c r="D133" s="2"/>
      <c r="E133" s="2"/>
      <c r="F133" s="2"/>
      <c r="G133" s="2"/>
      <c r="H133" s="2"/>
      <c r="I133" s="2"/>
      <c r="J133" s="2"/>
      <c r="K133" s="2"/>
      <c r="L133" s="2"/>
      <c r="M133" s="2"/>
      <c r="N133" s="2"/>
      <c r="O133" s="2"/>
      <c r="P133" s="2"/>
      <c r="Q133" s="2"/>
      <c r="R133" s="2"/>
      <c r="S133" s="2"/>
      <c r="T133" s="2"/>
      <c r="U133" s="2"/>
    </row>
    <row r="134" spans="1:21" ht="16.5" customHeight="1" x14ac:dyDescent="0.2">
      <c r="A134" s="25"/>
      <c r="B134" s="25"/>
      <c r="C134" s="345" t="s">
        <v>325</v>
      </c>
      <c r="D134" s="345"/>
      <c r="E134" s="345"/>
      <c r="F134" s="345"/>
      <c r="G134" s="345"/>
      <c r="H134" s="345"/>
      <c r="I134" s="345"/>
      <c r="J134" s="345"/>
      <c r="K134" s="345"/>
      <c r="L134" s="345"/>
      <c r="M134" s="345"/>
      <c r="N134" s="345"/>
      <c r="O134" s="345"/>
      <c r="P134" s="345"/>
      <c r="Q134" s="345"/>
      <c r="R134" s="345"/>
      <c r="S134" s="345"/>
      <c r="T134" s="345"/>
      <c r="U134" s="345"/>
    </row>
    <row r="135" spans="1:21" ht="4.5" customHeight="1" x14ac:dyDescent="0.2">
      <c r="A135" s="25"/>
      <c r="B135" s="25"/>
      <c r="C135" s="2"/>
      <c r="D135" s="2"/>
      <c r="E135" s="2"/>
      <c r="F135" s="2"/>
      <c r="G135" s="2"/>
      <c r="H135" s="2"/>
      <c r="I135" s="2"/>
      <c r="J135" s="2"/>
      <c r="K135" s="2"/>
      <c r="L135" s="2"/>
      <c r="M135" s="2"/>
      <c r="N135" s="2"/>
      <c r="O135" s="2"/>
      <c r="P135" s="2"/>
      <c r="Q135" s="2"/>
      <c r="R135" s="2"/>
      <c r="S135" s="2"/>
      <c r="T135" s="2"/>
      <c r="U135" s="2"/>
    </row>
    <row r="136" spans="1:21" ht="16.5" customHeight="1" x14ac:dyDescent="0.2">
      <c r="A136" s="25" t="s">
        <v>79</v>
      </c>
      <c r="B136" s="25"/>
      <c r="C136" s="345" t="s">
        <v>87</v>
      </c>
      <c r="D136" s="345"/>
      <c r="E136" s="345"/>
      <c r="F136" s="345"/>
      <c r="G136" s="345"/>
      <c r="H136" s="345"/>
      <c r="I136" s="345"/>
      <c r="J136" s="345"/>
      <c r="K136" s="345"/>
      <c r="L136" s="345"/>
      <c r="M136" s="345"/>
      <c r="N136" s="345"/>
      <c r="O136" s="345"/>
      <c r="P136" s="345"/>
      <c r="Q136" s="345"/>
      <c r="R136" s="345"/>
      <c r="S136" s="345"/>
      <c r="T136" s="345"/>
      <c r="U136" s="345"/>
    </row>
    <row r="137" spans="1:21" ht="29.45" customHeight="1" x14ac:dyDescent="0.2">
      <c r="A137" s="25" t="s">
        <v>80</v>
      </c>
      <c r="B137" s="25"/>
      <c r="C137" s="345" t="s">
        <v>326</v>
      </c>
      <c r="D137" s="345"/>
      <c r="E137" s="345"/>
      <c r="F137" s="345"/>
      <c r="G137" s="345"/>
      <c r="H137" s="345"/>
      <c r="I137" s="345"/>
      <c r="J137" s="345"/>
      <c r="K137" s="345"/>
      <c r="L137" s="345"/>
      <c r="M137" s="345"/>
      <c r="N137" s="345"/>
      <c r="O137" s="345"/>
      <c r="P137" s="345"/>
      <c r="Q137" s="345"/>
      <c r="R137" s="345"/>
      <c r="S137" s="345"/>
      <c r="T137" s="345"/>
      <c r="U137" s="345"/>
    </row>
    <row r="138" spans="1:21" ht="29.45" customHeight="1" x14ac:dyDescent="0.2">
      <c r="A138" s="25" t="s">
        <v>81</v>
      </c>
      <c r="B138" s="25"/>
      <c r="C138" s="345" t="s">
        <v>327</v>
      </c>
      <c r="D138" s="345"/>
      <c r="E138" s="345"/>
      <c r="F138" s="345"/>
      <c r="G138" s="345"/>
      <c r="H138" s="345"/>
      <c r="I138" s="345"/>
      <c r="J138" s="345"/>
      <c r="K138" s="345"/>
      <c r="L138" s="345"/>
      <c r="M138" s="345"/>
      <c r="N138" s="345"/>
      <c r="O138" s="345"/>
      <c r="P138" s="345"/>
      <c r="Q138" s="345"/>
      <c r="R138" s="345"/>
      <c r="S138" s="345"/>
      <c r="T138" s="345"/>
      <c r="U138" s="345"/>
    </row>
    <row r="139" spans="1:21" ht="29.45" customHeight="1" x14ac:dyDescent="0.2">
      <c r="A139" s="25" t="s">
        <v>82</v>
      </c>
      <c r="B139" s="25"/>
      <c r="C139" s="345" t="s">
        <v>328</v>
      </c>
      <c r="D139" s="345"/>
      <c r="E139" s="345"/>
      <c r="F139" s="345"/>
      <c r="G139" s="345"/>
      <c r="H139" s="345"/>
      <c r="I139" s="345"/>
      <c r="J139" s="345"/>
      <c r="K139" s="345"/>
      <c r="L139" s="345"/>
      <c r="M139" s="345"/>
      <c r="N139" s="345"/>
      <c r="O139" s="345"/>
      <c r="P139" s="345"/>
      <c r="Q139" s="345"/>
      <c r="R139" s="345"/>
      <c r="S139" s="345"/>
      <c r="T139" s="345"/>
      <c r="U139" s="345"/>
    </row>
    <row r="140" spans="1:21" ht="16.5" customHeight="1" x14ac:dyDescent="0.2">
      <c r="A140" s="25" t="s">
        <v>83</v>
      </c>
      <c r="B140" s="25"/>
      <c r="C140" s="345" t="s">
        <v>329</v>
      </c>
      <c r="D140" s="345"/>
      <c r="E140" s="345"/>
      <c r="F140" s="345"/>
      <c r="G140" s="345"/>
      <c r="H140" s="345"/>
      <c r="I140" s="345"/>
      <c r="J140" s="345"/>
      <c r="K140" s="345"/>
      <c r="L140" s="345"/>
      <c r="M140" s="345"/>
      <c r="N140" s="345"/>
      <c r="O140" s="345"/>
      <c r="P140" s="345"/>
      <c r="Q140" s="345"/>
      <c r="R140" s="345"/>
      <c r="S140" s="345"/>
      <c r="T140" s="345"/>
      <c r="U140" s="345"/>
    </row>
    <row r="141" spans="1:21" ht="16.5" customHeight="1" x14ac:dyDescent="0.2">
      <c r="A141" s="25" t="s">
        <v>84</v>
      </c>
      <c r="B141" s="25"/>
      <c r="C141" s="345" t="s">
        <v>330</v>
      </c>
      <c r="D141" s="345"/>
      <c r="E141" s="345"/>
      <c r="F141" s="345"/>
      <c r="G141" s="345"/>
      <c r="H141" s="345"/>
      <c r="I141" s="345"/>
      <c r="J141" s="345"/>
      <c r="K141" s="345"/>
      <c r="L141" s="345"/>
      <c r="M141" s="345"/>
      <c r="N141" s="345"/>
      <c r="O141" s="345"/>
      <c r="P141" s="345"/>
      <c r="Q141" s="345"/>
      <c r="R141" s="345"/>
      <c r="S141" s="345"/>
      <c r="T141" s="345"/>
      <c r="U141" s="345"/>
    </row>
    <row r="142" spans="1:21" ht="42.4" customHeight="1" x14ac:dyDescent="0.2">
      <c r="A142" s="25" t="s">
        <v>85</v>
      </c>
      <c r="B142" s="25"/>
      <c r="C142" s="345" t="s">
        <v>331</v>
      </c>
      <c r="D142" s="345"/>
      <c r="E142" s="345"/>
      <c r="F142" s="345"/>
      <c r="G142" s="345"/>
      <c r="H142" s="345"/>
      <c r="I142" s="345"/>
      <c r="J142" s="345"/>
      <c r="K142" s="345"/>
      <c r="L142" s="345"/>
      <c r="M142" s="345"/>
      <c r="N142" s="345"/>
      <c r="O142" s="345"/>
      <c r="P142" s="345"/>
      <c r="Q142" s="345"/>
      <c r="R142" s="345"/>
      <c r="S142" s="345"/>
      <c r="T142" s="345"/>
      <c r="U142" s="345"/>
    </row>
    <row r="143" spans="1:21" ht="4.5" customHeight="1" x14ac:dyDescent="0.2"/>
    <row r="144" spans="1:21" ht="16.5" customHeight="1" x14ac:dyDescent="0.2">
      <c r="A144" s="26" t="s">
        <v>95</v>
      </c>
      <c r="B144" s="25"/>
      <c r="C144" s="25"/>
      <c r="D144" s="25"/>
      <c r="E144" s="345" t="s">
        <v>332</v>
      </c>
      <c r="F144" s="345"/>
      <c r="G144" s="345"/>
      <c r="H144" s="345"/>
      <c r="I144" s="345"/>
      <c r="J144" s="345"/>
      <c r="K144" s="345"/>
      <c r="L144" s="345"/>
      <c r="M144" s="345"/>
      <c r="N144" s="345"/>
      <c r="O144" s="345"/>
      <c r="P144" s="345"/>
      <c r="Q144" s="345"/>
      <c r="R144" s="345"/>
      <c r="S144" s="345"/>
      <c r="T144" s="345"/>
      <c r="U144" s="345"/>
    </row>
  </sheetData>
  <mergeCells count="10">
    <mergeCell ref="C139:U139"/>
    <mergeCell ref="C140:U140"/>
    <mergeCell ref="C141:U141"/>
    <mergeCell ref="C142:U142"/>
    <mergeCell ref="E144:U144"/>
    <mergeCell ref="K1:U1"/>
    <mergeCell ref="C134:U134"/>
    <mergeCell ref="C136:U136"/>
    <mergeCell ref="C137:U137"/>
    <mergeCell ref="C138:U138"/>
  </mergeCells>
  <pageMargins left="0.7" right="0.7" top="0.75" bottom="0.75" header="0.3" footer="0.3"/>
  <pageSetup paperSize="9" fitToHeight="0" orientation="landscape" horizontalDpi="300" verticalDpi="300"/>
  <headerFooter scaleWithDoc="0" alignWithMargins="0">
    <oddHeader>&amp;C&amp;"Arial"&amp;8TABLE EA.11</oddHeader>
    <oddFooter>&amp;L&amp;"Arial"&amp;8REPORT ON
GOVERNMENT
SERVICES 2022&amp;R&amp;"Arial"&amp;8HEALTH SECTOR
OVERVIEW
PAGE &amp;B&amp;P&amp;B</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X172"/>
  <sheetViews>
    <sheetView showGridLines="0" workbookViewId="0"/>
  </sheetViews>
  <sheetFormatPr defaultColWidth="11.42578125" defaultRowHeight="12.75" x14ac:dyDescent="0.2"/>
  <cols>
    <col min="1" max="11" width="1.85546875" customWidth="1"/>
    <col min="12" max="12" width="8.85546875" customWidth="1"/>
    <col min="13" max="20" width="9.28515625" customWidth="1"/>
    <col min="21" max="21" width="11.42578125" customWidth="1"/>
    <col min="22" max="22" width="1.85546875" customWidth="1"/>
    <col min="23" max="23" width="5.42578125" customWidth="1"/>
    <col min="24" max="24" width="9.28515625" customWidth="1"/>
  </cols>
  <sheetData>
    <row r="1" spans="1:24" ht="17.45" customHeight="1" x14ac:dyDescent="0.2">
      <c r="A1" s="8" t="s">
        <v>333</v>
      </c>
      <c r="B1" s="8"/>
      <c r="C1" s="8"/>
      <c r="D1" s="8"/>
      <c r="E1" s="8"/>
      <c r="F1" s="8"/>
      <c r="G1" s="8"/>
      <c r="H1" s="8"/>
      <c r="I1" s="8"/>
      <c r="J1" s="8"/>
      <c r="K1" s="352" t="s">
        <v>334</v>
      </c>
      <c r="L1" s="353"/>
      <c r="M1" s="353"/>
      <c r="N1" s="353"/>
      <c r="O1" s="353"/>
      <c r="P1" s="353"/>
      <c r="Q1" s="353"/>
      <c r="R1" s="353"/>
      <c r="S1" s="353"/>
      <c r="T1" s="353"/>
      <c r="U1" s="353"/>
      <c r="V1" s="353"/>
      <c r="W1" s="353"/>
      <c r="X1" s="353"/>
    </row>
    <row r="2" spans="1:24" ht="16.5" customHeight="1" x14ac:dyDescent="0.2">
      <c r="A2" s="13"/>
      <c r="B2" s="13"/>
      <c r="C2" s="13"/>
      <c r="D2" s="13"/>
      <c r="E2" s="13"/>
      <c r="F2" s="13"/>
      <c r="G2" s="13"/>
      <c r="H2" s="13"/>
      <c r="I2" s="13"/>
      <c r="J2" s="13"/>
      <c r="K2" s="13"/>
      <c r="L2" s="354" t="s">
        <v>335</v>
      </c>
      <c r="M2" s="355"/>
      <c r="N2" s="355"/>
      <c r="O2" s="355"/>
      <c r="P2" s="355"/>
      <c r="Q2" s="355"/>
      <c r="R2" s="355"/>
      <c r="S2" s="355"/>
      <c r="T2" s="355"/>
      <c r="U2" s="355"/>
      <c r="V2" s="7"/>
      <c r="W2" s="354" t="s">
        <v>336</v>
      </c>
      <c r="X2" s="355"/>
    </row>
    <row r="3" spans="1:24" ht="16.5" customHeight="1" x14ac:dyDescent="0.2">
      <c r="A3" s="11"/>
      <c r="B3" s="11"/>
      <c r="C3" s="11"/>
      <c r="D3" s="11"/>
      <c r="E3" s="11"/>
      <c r="F3" s="11"/>
      <c r="G3" s="11"/>
      <c r="H3" s="11"/>
      <c r="I3" s="11"/>
      <c r="J3" s="11"/>
      <c r="K3" s="11"/>
      <c r="L3" s="12" t="s">
        <v>59</v>
      </c>
      <c r="M3" s="105" t="s">
        <v>337</v>
      </c>
      <c r="N3" s="105" t="s">
        <v>338</v>
      </c>
      <c r="O3" s="105" t="s">
        <v>339</v>
      </c>
      <c r="P3" s="105" t="s">
        <v>340</v>
      </c>
      <c r="Q3" s="105" t="s">
        <v>341</v>
      </c>
      <c r="R3" s="105" t="s">
        <v>342</v>
      </c>
      <c r="S3" s="105" t="s">
        <v>343</v>
      </c>
      <c r="T3" s="105" t="s">
        <v>344</v>
      </c>
      <c r="U3" s="105" t="s">
        <v>345</v>
      </c>
      <c r="V3" s="119"/>
      <c r="W3" s="12" t="s">
        <v>59</v>
      </c>
      <c r="X3" s="105" t="s">
        <v>346</v>
      </c>
    </row>
    <row r="4" spans="1:24" ht="16.5" customHeight="1" x14ac:dyDescent="0.2">
      <c r="A4" s="7" t="s">
        <v>69</v>
      </c>
      <c r="B4" s="7"/>
      <c r="C4" s="7"/>
      <c r="D4" s="7"/>
      <c r="E4" s="7"/>
      <c r="F4" s="7"/>
      <c r="G4" s="7"/>
      <c r="H4" s="7"/>
      <c r="I4" s="7"/>
      <c r="J4" s="7"/>
      <c r="K4" s="7"/>
      <c r="L4" s="9"/>
      <c r="M4" s="10"/>
      <c r="N4" s="10"/>
      <c r="O4" s="10"/>
      <c r="P4" s="10"/>
      <c r="Q4" s="10"/>
      <c r="R4" s="10"/>
      <c r="S4" s="10"/>
      <c r="T4" s="10"/>
      <c r="U4" s="10"/>
      <c r="V4" s="7"/>
      <c r="W4" s="9"/>
      <c r="X4" s="10"/>
    </row>
    <row r="5" spans="1:24" ht="16.5" customHeight="1" x14ac:dyDescent="0.2">
      <c r="A5" s="7"/>
      <c r="B5" s="7" t="s">
        <v>318</v>
      </c>
      <c r="C5" s="7"/>
      <c r="D5" s="7"/>
      <c r="E5" s="7"/>
      <c r="F5" s="7"/>
      <c r="G5" s="7"/>
      <c r="H5" s="7"/>
      <c r="I5" s="7"/>
      <c r="J5" s="7"/>
      <c r="K5" s="7"/>
      <c r="L5" s="9"/>
      <c r="M5" s="10"/>
      <c r="N5" s="10"/>
      <c r="O5" s="10"/>
      <c r="P5" s="10"/>
      <c r="Q5" s="10"/>
      <c r="R5" s="10"/>
      <c r="S5" s="10"/>
      <c r="T5" s="10"/>
      <c r="U5" s="10"/>
      <c r="V5" s="7"/>
      <c r="W5" s="9"/>
      <c r="X5" s="10"/>
    </row>
    <row r="6" spans="1:24" ht="16.5" customHeight="1" x14ac:dyDescent="0.2">
      <c r="A6" s="7"/>
      <c r="B6" s="7"/>
      <c r="C6" s="7" t="s">
        <v>175</v>
      </c>
      <c r="D6" s="7"/>
      <c r="E6" s="7"/>
      <c r="F6" s="7"/>
      <c r="G6" s="7"/>
      <c r="H6" s="7"/>
      <c r="I6" s="7"/>
      <c r="J6" s="7"/>
      <c r="K6" s="7"/>
      <c r="L6" s="9" t="s">
        <v>319</v>
      </c>
      <c r="M6" s="120" t="s">
        <v>181</v>
      </c>
      <c r="N6" s="122">
        <v>47.3</v>
      </c>
      <c r="O6" s="120" t="s">
        <v>181</v>
      </c>
      <c r="P6" s="122">
        <v>41.4</v>
      </c>
      <c r="Q6" s="122">
        <v>50</v>
      </c>
      <c r="R6" s="120" t="s">
        <v>176</v>
      </c>
      <c r="S6" s="120" t="s">
        <v>181</v>
      </c>
      <c r="T6" s="120" t="s">
        <v>176</v>
      </c>
      <c r="U6" s="120" t="s">
        <v>181</v>
      </c>
      <c r="V6" s="7"/>
      <c r="W6" s="9" t="s">
        <v>76</v>
      </c>
      <c r="X6" s="127" t="s">
        <v>181</v>
      </c>
    </row>
    <row r="7" spans="1:24" ht="16.5" customHeight="1" x14ac:dyDescent="0.2">
      <c r="A7" s="7"/>
      <c r="B7" s="7"/>
      <c r="C7" s="7" t="s">
        <v>177</v>
      </c>
      <c r="D7" s="7"/>
      <c r="E7" s="7"/>
      <c r="F7" s="7"/>
      <c r="G7" s="7"/>
      <c r="H7" s="7"/>
      <c r="I7" s="7"/>
      <c r="J7" s="7"/>
      <c r="K7" s="7"/>
      <c r="L7" s="9" t="s">
        <v>319</v>
      </c>
      <c r="M7" s="120" t="s">
        <v>181</v>
      </c>
      <c r="N7" s="122">
        <v>56.2</v>
      </c>
      <c r="O7" s="120" t="s">
        <v>181</v>
      </c>
      <c r="P7" s="122">
        <v>43.6</v>
      </c>
      <c r="Q7" s="122">
        <v>52.1</v>
      </c>
      <c r="R7" s="120" t="s">
        <v>181</v>
      </c>
      <c r="S7" s="120" t="s">
        <v>181</v>
      </c>
      <c r="T7" s="120" t="s">
        <v>176</v>
      </c>
      <c r="U7" s="120" t="s">
        <v>181</v>
      </c>
      <c r="V7" s="7"/>
      <c r="W7" s="9" t="s">
        <v>76</v>
      </c>
      <c r="X7" s="127" t="s">
        <v>181</v>
      </c>
    </row>
    <row r="8" spans="1:24" ht="16.5" customHeight="1" x14ac:dyDescent="0.2">
      <c r="A8" s="7"/>
      <c r="B8" s="7"/>
      <c r="C8" s="7" t="s">
        <v>178</v>
      </c>
      <c r="D8" s="7"/>
      <c r="E8" s="7"/>
      <c r="F8" s="7"/>
      <c r="G8" s="7"/>
      <c r="H8" s="7"/>
      <c r="I8" s="7"/>
      <c r="J8" s="7"/>
      <c r="K8" s="7"/>
      <c r="L8" s="9" t="s">
        <v>319</v>
      </c>
      <c r="M8" s="120" t="s">
        <v>181</v>
      </c>
      <c r="N8" s="122">
        <v>65</v>
      </c>
      <c r="O8" s="120" t="s">
        <v>181</v>
      </c>
      <c r="P8" s="122">
        <v>62.2</v>
      </c>
      <c r="Q8" s="122">
        <v>51.4</v>
      </c>
      <c r="R8" s="120" t="s">
        <v>181</v>
      </c>
      <c r="S8" s="120" t="s">
        <v>176</v>
      </c>
      <c r="T8" s="120" t="s">
        <v>181</v>
      </c>
      <c r="U8" s="120" t="s">
        <v>181</v>
      </c>
      <c r="V8" s="7"/>
      <c r="W8" s="9" t="s">
        <v>76</v>
      </c>
      <c r="X8" s="127" t="s">
        <v>181</v>
      </c>
    </row>
    <row r="9" spans="1:24" ht="16.5" customHeight="1" x14ac:dyDescent="0.2">
      <c r="A9" s="7"/>
      <c r="B9" s="7"/>
      <c r="C9" s="7" t="s">
        <v>179</v>
      </c>
      <c r="D9" s="7"/>
      <c r="E9" s="7"/>
      <c r="F9" s="7"/>
      <c r="G9" s="7"/>
      <c r="H9" s="7"/>
      <c r="I9" s="7"/>
      <c r="J9" s="7"/>
      <c r="K9" s="7"/>
      <c r="L9" s="9" t="s">
        <v>319</v>
      </c>
      <c r="M9" s="120" t="s">
        <v>181</v>
      </c>
      <c r="N9" s="120" t="s">
        <v>150</v>
      </c>
      <c r="O9" s="120" t="s">
        <v>181</v>
      </c>
      <c r="P9" s="122">
        <v>47.3</v>
      </c>
      <c r="Q9" s="122">
        <v>65.599999999999994</v>
      </c>
      <c r="R9" s="120" t="s">
        <v>181</v>
      </c>
      <c r="S9" s="120" t="s">
        <v>176</v>
      </c>
      <c r="T9" s="120" t="s">
        <v>181</v>
      </c>
      <c r="U9" s="120" t="s">
        <v>181</v>
      </c>
      <c r="V9" s="7"/>
      <c r="W9" s="9" t="s">
        <v>76</v>
      </c>
      <c r="X9" s="127" t="s">
        <v>181</v>
      </c>
    </row>
    <row r="10" spans="1:24" ht="16.5" customHeight="1" x14ac:dyDescent="0.2">
      <c r="A10" s="7"/>
      <c r="B10" s="7"/>
      <c r="C10" s="7" t="s">
        <v>347</v>
      </c>
      <c r="D10" s="7"/>
      <c r="E10" s="7"/>
      <c r="F10" s="7"/>
      <c r="G10" s="7"/>
      <c r="H10" s="7"/>
      <c r="I10" s="7"/>
      <c r="J10" s="7"/>
      <c r="K10" s="7"/>
      <c r="L10" s="9" t="s">
        <v>319</v>
      </c>
      <c r="M10" s="120" t="s">
        <v>181</v>
      </c>
      <c r="N10" s="120" t="s">
        <v>176</v>
      </c>
      <c r="O10" s="120" t="s">
        <v>181</v>
      </c>
      <c r="P10" s="122">
        <v>26.5</v>
      </c>
      <c r="Q10" s="122">
        <v>43.7</v>
      </c>
      <c r="R10" s="120" t="s">
        <v>181</v>
      </c>
      <c r="S10" s="120" t="s">
        <v>176</v>
      </c>
      <c r="T10" s="120" t="s">
        <v>181</v>
      </c>
      <c r="U10" s="120" t="s">
        <v>181</v>
      </c>
      <c r="V10" s="7"/>
      <c r="W10" s="9" t="s">
        <v>76</v>
      </c>
      <c r="X10" s="127" t="s">
        <v>181</v>
      </c>
    </row>
    <row r="11" spans="1:24" ht="16.5" customHeight="1" x14ac:dyDescent="0.2">
      <c r="A11" s="7"/>
      <c r="B11" s="7" t="s">
        <v>320</v>
      </c>
      <c r="C11" s="7"/>
      <c r="D11" s="7"/>
      <c r="E11" s="7"/>
      <c r="F11" s="7"/>
      <c r="G11" s="7"/>
      <c r="H11" s="7"/>
      <c r="I11" s="7"/>
      <c r="J11" s="7"/>
      <c r="K11" s="7"/>
      <c r="L11" s="9"/>
      <c r="M11" s="10"/>
      <c r="N11" s="10"/>
      <c r="O11" s="10"/>
      <c r="P11" s="10"/>
      <c r="Q11" s="10"/>
      <c r="R11" s="10"/>
      <c r="S11" s="10"/>
      <c r="T11" s="10"/>
      <c r="U11" s="10"/>
      <c r="V11" s="7"/>
      <c r="W11" s="9"/>
      <c r="X11" s="10"/>
    </row>
    <row r="12" spans="1:24" ht="16.5" customHeight="1" x14ac:dyDescent="0.2">
      <c r="A12" s="7"/>
      <c r="B12" s="7"/>
      <c r="C12" s="7" t="s">
        <v>175</v>
      </c>
      <c r="D12" s="7"/>
      <c r="E12" s="7"/>
      <c r="F12" s="7"/>
      <c r="G12" s="7"/>
      <c r="H12" s="7"/>
      <c r="I12" s="7"/>
      <c r="J12" s="7"/>
      <c r="K12" s="7"/>
      <c r="L12" s="9" t="s">
        <v>319</v>
      </c>
      <c r="M12" s="120" t="s">
        <v>181</v>
      </c>
      <c r="N12" s="122">
        <v>39.299999999999997</v>
      </c>
      <c r="O12" s="120" t="s">
        <v>181</v>
      </c>
      <c r="P12" s="122">
        <v>34.700000000000003</v>
      </c>
      <c r="Q12" s="122">
        <v>43.4</v>
      </c>
      <c r="R12" s="120" t="s">
        <v>176</v>
      </c>
      <c r="S12" s="120" t="s">
        <v>181</v>
      </c>
      <c r="T12" s="120" t="s">
        <v>176</v>
      </c>
      <c r="U12" s="120" t="s">
        <v>181</v>
      </c>
      <c r="V12" s="7"/>
      <c r="W12" s="9" t="s">
        <v>76</v>
      </c>
      <c r="X12" s="127" t="s">
        <v>181</v>
      </c>
    </row>
    <row r="13" spans="1:24" ht="16.5" customHeight="1" x14ac:dyDescent="0.2">
      <c r="A13" s="7"/>
      <c r="B13" s="7"/>
      <c r="C13" s="7" t="s">
        <v>177</v>
      </c>
      <c r="D13" s="7"/>
      <c r="E13" s="7"/>
      <c r="F13" s="7"/>
      <c r="G13" s="7"/>
      <c r="H13" s="7"/>
      <c r="I13" s="7"/>
      <c r="J13" s="7"/>
      <c r="K13" s="7"/>
      <c r="L13" s="9" t="s">
        <v>319</v>
      </c>
      <c r="M13" s="120" t="s">
        <v>181</v>
      </c>
      <c r="N13" s="122">
        <v>42.9</v>
      </c>
      <c r="O13" s="120" t="s">
        <v>181</v>
      </c>
      <c r="P13" s="122">
        <v>38.299999999999997</v>
      </c>
      <c r="Q13" s="122">
        <v>38.299999999999997</v>
      </c>
      <c r="R13" s="120" t="s">
        <v>181</v>
      </c>
      <c r="S13" s="120" t="s">
        <v>181</v>
      </c>
      <c r="T13" s="120" t="s">
        <v>176</v>
      </c>
      <c r="U13" s="120" t="s">
        <v>181</v>
      </c>
      <c r="V13" s="7"/>
      <c r="W13" s="9" t="s">
        <v>76</v>
      </c>
      <c r="X13" s="127" t="s">
        <v>181</v>
      </c>
    </row>
    <row r="14" spans="1:24" ht="16.5" customHeight="1" x14ac:dyDescent="0.2">
      <c r="A14" s="7"/>
      <c r="B14" s="7"/>
      <c r="C14" s="7" t="s">
        <v>178</v>
      </c>
      <c r="D14" s="7"/>
      <c r="E14" s="7"/>
      <c r="F14" s="7"/>
      <c r="G14" s="7"/>
      <c r="H14" s="7"/>
      <c r="I14" s="7"/>
      <c r="J14" s="7"/>
      <c r="K14" s="7"/>
      <c r="L14" s="9" t="s">
        <v>319</v>
      </c>
      <c r="M14" s="120" t="s">
        <v>181</v>
      </c>
      <c r="N14" s="122">
        <v>44</v>
      </c>
      <c r="O14" s="120" t="s">
        <v>181</v>
      </c>
      <c r="P14" s="122">
        <v>41.2</v>
      </c>
      <c r="Q14" s="122">
        <v>49.7</v>
      </c>
      <c r="R14" s="120" t="s">
        <v>181</v>
      </c>
      <c r="S14" s="120" t="s">
        <v>176</v>
      </c>
      <c r="T14" s="120" t="s">
        <v>181</v>
      </c>
      <c r="U14" s="120" t="s">
        <v>181</v>
      </c>
      <c r="V14" s="7"/>
      <c r="W14" s="9" t="s">
        <v>76</v>
      </c>
      <c r="X14" s="127" t="s">
        <v>181</v>
      </c>
    </row>
    <row r="15" spans="1:24" ht="16.5" customHeight="1" x14ac:dyDescent="0.2">
      <c r="A15" s="7"/>
      <c r="B15" s="7"/>
      <c r="C15" s="7" t="s">
        <v>179</v>
      </c>
      <c r="D15" s="7"/>
      <c r="E15" s="7"/>
      <c r="F15" s="7"/>
      <c r="G15" s="7"/>
      <c r="H15" s="7"/>
      <c r="I15" s="7"/>
      <c r="J15" s="7"/>
      <c r="K15" s="7"/>
      <c r="L15" s="9" t="s">
        <v>319</v>
      </c>
      <c r="M15" s="120" t="s">
        <v>181</v>
      </c>
      <c r="N15" s="122">
        <v>80.3</v>
      </c>
      <c r="O15" s="120" t="s">
        <v>181</v>
      </c>
      <c r="P15" s="122">
        <v>39.700000000000003</v>
      </c>
      <c r="Q15" s="122">
        <v>39.9</v>
      </c>
      <c r="R15" s="120" t="s">
        <v>181</v>
      </c>
      <c r="S15" s="120" t="s">
        <v>176</v>
      </c>
      <c r="T15" s="120" t="s">
        <v>181</v>
      </c>
      <c r="U15" s="120" t="s">
        <v>181</v>
      </c>
      <c r="V15" s="7"/>
      <c r="W15" s="9" t="s">
        <v>76</v>
      </c>
      <c r="X15" s="127" t="s">
        <v>181</v>
      </c>
    </row>
    <row r="16" spans="1:24" ht="16.5" customHeight="1" x14ac:dyDescent="0.2">
      <c r="A16" s="7"/>
      <c r="B16" s="7"/>
      <c r="C16" s="7" t="s">
        <v>347</v>
      </c>
      <c r="D16" s="7"/>
      <c r="E16" s="7"/>
      <c r="F16" s="7"/>
      <c r="G16" s="7"/>
      <c r="H16" s="7"/>
      <c r="I16" s="7"/>
      <c r="J16" s="7"/>
      <c r="K16" s="7"/>
      <c r="L16" s="9" t="s">
        <v>319</v>
      </c>
      <c r="M16" s="120" t="s">
        <v>181</v>
      </c>
      <c r="N16" s="120" t="s">
        <v>176</v>
      </c>
      <c r="O16" s="120" t="s">
        <v>181</v>
      </c>
      <c r="P16" s="122">
        <v>46.2</v>
      </c>
      <c r="Q16" s="122">
        <v>37.700000000000003</v>
      </c>
      <c r="R16" s="120" t="s">
        <v>181</v>
      </c>
      <c r="S16" s="120" t="s">
        <v>176</v>
      </c>
      <c r="T16" s="120" t="s">
        <v>181</v>
      </c>
      <c r="U16" s="120" t="s">
        <v>181</v>
      </c>
      <c r="V16" s="7"/>
      <c r="W16" s="9" t="s">
        <v>76</v>
      </c>
      <c r="X16" s="127" t="s">
        <v>181</v>
      </c>
    </row>
    <row r="17" spans="1:24" ht="16.5" customHeight="1" x14ac:dyDescent="0.2">
      <c r="A17" s="7"/>
      <c r="B17" s="7" t="s">
        <v>321</v>
      </c>
      <c r="C17" s="7"/>
      <c r="D17" s="7"/>
      <c r="E17" s="7"/>
      <c r="F17" s="7"/>
      <c r="G17" s="7"/>
      <c r="H17" s="7"/>
      <c r="I17" s="7"/>
      <c r="J17" s="7"/>
      <c r="K17" s="7"/>
      <c r="L17" s="9"/>
      <c r="M17" s="10"/>
      <c r="N17" s="10"/>
      <c r="O17" s="10"/>
      <c r="P17" s="10"/>
      <c r="Q17" s="10"/>
      <c r="R17" s="10"/>
      <c r="S17" s="10"/>
      <c r="T17" s="10"/>
      <c r="U17" s="10"/>
      <c r="V17" s="7"/>
      <c r="W17" s="9"/>
      <c r="X17" s="10"/>
    </row>
    <row r="18" spans="1:24" ht="16.5" customHeight="1" x14ac:dyDescent="0.2">
      <c r="A18" s="7"/>
      <c r="B18" s="7"/>
      <c r="C18" s="7" t="s">
        <v>175</v>
      </c>
      <c r="D18" s="7"/>
      <c r="E18" s="7"/>
      <c r="F18" s="7"/>
      <c r="G18" s="7"/>
      <c r="H18" s="7"/>
      <c r="I18" s="7"/>
      <c r="J18" s="7"/>
      <c r="K18" s="7"/>
      <c r="L18" s="9" t="s">
        <v>319</v>
      </c>
      <c r="M18" s="120" t="s">
        <v>181</v>
      </c>
      <c r="N18" s="122">
        <v>34.200000000000003</v>
      </c>
      <c r="O18" s="120" t="s">
        <v>181</v>
      </c>
      <c r="P18" s="122">
        <v>52.9</v>
      </c>
      <c r="Q18" s="122">
        <v>37.4</v>
      </c>
      <c r="R18" s="120" t="s">
        <v>176</v>
      </c>
      <c r="S18" s="120" t="s">
        <v>181</v>
      </c>
      <c r="T18" s="120" t="s">
        <v>176</v>
      </c>
      <c r="U18" s="120" t="s">
        <v>181</v>
      </c>
      <c r="V18" s="7"/>
      <c r="W18" s="9" t="s">
        <v>76</v>
      </c>
      <c r="X18" s="127" t="s">
        <v>181</v>
      </c>
    </row>
    <row r="19" spans="1:24" ht="16.5" customHeight="1" x14ac:dyDescent="0.2">
      <c r="A19" s="7"/>
      <c r="B19" s="7"/>
      <c r="C19" s="7" t="s">
        <v>177</v>
      </c>
      <c r="D19" s="7"/>
      <c r="E19" s="7"/>
      <c r="F19" s="7"/>
      <c r="G19" s="7"/>
      <c r="H19" s="7"/>
      <c r="I19" s="7"/>
      <c r="J19" s="7"/>
      <c r="K19" s="7"/>
      <c r="L19" s="9" t="s">
        <v>319</v>
      </c>
      <c r="M19" s="120" t="s">
        <v>181</v>
      </c>
      <c r="N19" s="122">
        <v>48.5</v>
      </c>
      <c r="O19" s="120" t="s">
        <v>181</v>
      </c>
      <c r="P19" s="122">
        <v>66.900000000000006</v>
      </c>
      <c r="Q19" s="122">
        <v>45.8</v>
      </c>
      <c r="R19" s="120" t="s">
        <v>181</v>
      </c>
      <c r="S19" s="120" t="s">
        <v>181</v>
      </c>
      <c r="T19" s="120" t="s">
        <v>176</v>
      </c>
      <c r="U19" s="120" t="s">
        <v>181</v>
      </c>
      <c r="V19" s="7"/>
      <c r="W19" s="9" t="s">
        <v>76</v>
      </c>
      <c r="X19" s="127" t="s">
        <v>181</v>
      </c>
    </row>
    <row r="20" spans="1:24" ht="16.5" customHeight="1" x14ac:dyDescent="0.2">
      <c r="A20" s="7"/>
      <c r="B20" s="7"/>
      <c r="C20" s="7" t="s">
        <v>178</v>
      </c>
      <c r="D20" s="7"/>
      <c r="E20" s="7"/>
      <c r="F20" s="7"/>
      <c r="G20" s="7"/>
      <c r="H20" s="7"/>
      <c r="I20" s="7"/>
      <c r="J20" s="7"/>
      <c r="K20" s="7"/>
      <c r="L20" s="9" t="s">
        <v>319</v>
      </c>
      <c r="M20" s="120" t="s">
        <v>181</v>
      </c>
      <c r="N20" s="122">
        <v>45.6</v>
      </c>
      <c r="O20" s="120" t="s">
        <v>181</v>
      </c>
      <c r="P20" s="122">
        <v>59.9</v>
      </c>
      <c r="Q20" s="122">
        <v>48.8</v>
      </c>
      <c r="R20" s="120" t="s">
        <v>181</v>
      </c>
      <c r="S20" s="120" t="s">
        <v>176</v>
      </c>
      <c r="T20" s="120" t="s">
        <v>181</v>
      </c>
      <c r="U20" s="120" t="s">
        <v>181</v>
      </c>
      <c r="V20" s="7"/>
      <c r="W20" s="9" t="s">
        <v>76</v>
      </c>
      <c r="X20" s="127" t="s">
        <v>181</v>
      </c>
    </row>
    <row r="21" spans="1:24" ht="16.5" customHeight="1" x14ac:dyDescent="0.2">
      <c r="A21" s="7"/>
      <c r="B21" s="7"/>
      <c r="C21" s="7" t="s">
        <v>179</v>
      </c>
      <c r="D21" s="7"/>
      <c r="E21" s="7"/>
      <c r="F21" s="7"/>
      <c r="G21" s="7"/>
      <c r="H21" s="7"/>
      <c r="I21" s="7"/>
      <c r="J21" s="7"/>
      <c r="K21" s="7"/>
      <c r="L21" s="9" t="s">
        <v>319</v>
      </c>
      <c r="M21" s="120" t="s">
        <v>181</v>
      </c>
      <c r="N21" s="120" t="s">
        <v>150</v>
      </c>
      <c r="O21" s="120" t="s">
        <v>181</v>
      </c>
      <c r="P21" s="122">
        <v>48.1</v>
      </c>
      <c r="Q21" s="122">
        <v>45.9</v>
      </c>
      <c r="R21" s="120" t="s">
        <v>181</v>
      </c>
      <c r="S21" s="120" t="s">
        <v>176</v>
      </c>
      <c r="T21" s="120" t="s">
        <v>181</v>
      </c>
      <c r="U21" s="120" t="s">
        <v>181</v>
      </c>
      <c r="V21" s="7"/>
      <c r="W21" s="9" t="s">
        <v>76</v>
      </c>
      <c r="X21" s="127" t="s">
        <v>181</v>
      </c>
    </row>
    <row r="22" spans="1:24" ht="16.5" customHeight="1" x14ac:dyDescent="0.2">
      <c r="A22" s="7"/>
      <c r="B22" s="7"/>
      <c r="C22" s="7" t="s">
        <v>347</v>
      </c>
      <c r="D22" s="7"/>
      <c r="E22" s="7"/>
      <c r="F22" s="7"/>
      <c r="G22" s="7"/>
      <c r="H22" s="7"/>
      <c r="I22" s="7"/>
      <c r="J22" s="7"/>
      <c r="K22" s="7"/>
      <c r="L22" s="9" t="s">
        <v>319</v>
      </c>
      <c r="M22" s="120" t="s">
        <v>181</v>
      </c>
      <c r="N22" s="120" t="s">
        <v>176</v>
      </c>
      <c r="O22" s="120" t="s">
        <v>181</v>
      </c>
      <c r="P22" s="122">
        <v>33.700000000000003</v>
      </c>
      <c r="Q22" s="122">
        <v>34</v>
      </c>
      <c r="R22" s="120" t="s">
        <v>181</v>
      </c>
      <c r="S22" s="120" t="s">
        <v>176</v>
      </c>
      <c r="T22" s="120" t="s">
        <v>181</v>
      </c>
      <c r="U22" s="120" t="s">
        <v>181</v>
      </c>
      <c r="V22" s="7"/>
      <c r="W22" s="9" t="s">
        <v>76</v>
      </c>
      <c r="X22" s="127" t="s">
        <v>181</v>
      </c>
    </row>
    <row r="23" spans="1:24" ht="16.5" customHeight="1" x14ac:dyDescent="0.2">
      <c r="A23" s="7"/>
      <c r="B23" s="7" t="s">
        <v>322</v>
      </c>
      <c r="C23" s="7"/>
      <c r="D23" s="7"/>
      <c r="E23" s="7"/>
      <c r="F23" s="7"/>
      <c r="G23" s="7"/>
      <c r="H23" s="7"/>
      <c r="I23" s="7"/>
      <c r="J23" s="7"/>
      <c r="K23" s="7"/>
      <c r="L23" s="9"/>
      <c r="M23" s="10"/>
      <c r="N23" s="10"/>
      <c r="O23" s="10"/>
      <c r="P23" s="10"/>
      <c r="Q23" s="10"/>
      <c r="R23" s="10"/>
      <c r="S23" s="10"/>
      <c r="T23" s="10"/>
      <c r="U23" s="10"/>
      <c r="V23" s="7"/>
      <c r="W23" s="9"/>
      <c r="X23" s="10"/>
    </row>
    <row r="24" spans="1:24" ht="16.5" customHeight="1" x14ac:dyDescent="0.2">
      <c r="A24" s="7"/>
      <c r="B24" s="7"/>
      <c r="C24" s="7" t="s">
        <v>175</v>
      </c>
      <c r="D24" s="7"/>
      <c r="E24" s="7"/>
      <c r="F24" s="7"/>
      <c r="G24" s="7"/>
      <c r="H24" s="7"/>
      <c r="I24" s="7"/>
      <c r="J24" s="7"/>
      <c r="K24" s="7"/>
      <c r="L24" s="9" t="s">
        <v>319</v>
      </c>
      <c r="M24" s="120" t="s">
        <v>181</v>
      </c>
      <c r="N24" s="124">
        <v>122.6</v>
      </c>
      <c r="O24" s="120" t="s">
        <v>181</v>
      </c>
      <c r="P24" s="124">
        <v>128.69999999999999</v>
      </c>
      <c r="Q24" s="124">
        <v>126.3</v>
      </c>
      <c r="R24" s="120" t="s">
        <v>176</v>
      </c>
      <c r="S24" s="120" t="s">
        <v>181</v>
      </c>
      <c r="T24" s="120" t="s">
        <v>176</v>
      </c>
      <c r="U24" s="120" t="s">
        <v>181</v>
      </c>
      <c r="V24" s="7"/>
      <c r="W24" s="9" t="s">
        <v>76</v>
      </c>
      <c r="X24" s="127" t="s">
        <v>181</v>
      </c>
    </row>
    <row r="25" spans="1:24" ht="16.5" customHeight="1" x14ac:dyDescent="0.2">
      <c r="A25" s="7"/>
      <c r="B25" s="7"/>
      <c r="C25" s="7" t="s">
        <v>177</v>
      </c>
      <c r="D25" s="7"/>
      <c r="E25" s="7"/>
      <c r="F25" s="7"/>
      <c r="G25" s="7"/>
      <c r="H25" s="7"/>
      <c r="I25" s="7"/>
      <c r="J25" s="7"/>
      <c r="K25" s="7"/>
      <c r="L25" s="9" t="s">
        <v>319</v>
      </c>
      <c r="M25" s="120" t="s">
        <v>181</v>
      </c>
      <c r="N25" s="124">
        <v>123.5</v>
      </c>
      <c r="O25" s="120" t="s">
        <v>181</v>
      </c>
      <c r="P25" s="124">
        <v>147.4</v>
      </c>
      <c r="Q25" s="124">
        <v>103</v>
      </c>
      <c r="R25" s="120" t="s">
        <v>181</v>
      </c>
      <c r="S25" s="120" t="s">
        <v>181</v>
      </c>
      <c r="T25" s="120" t="s">
        <v>176</v>
      </c>
      <c r="U25" s="120" t="s">
        <v>181</v>
      </c>
      <c r="V25" s="7"/>
      <c r="W25" s="9" t="s">
        <v>76</v>
      </c>
      <c r="X25" s="127" t="s">
        <v>181</v>
      </c>
    </row>
    <row r="26" spans="1:24" ht="16.5" customHeight="1" x14ac:dyDescent="0.2">
      <c r="A26" s="7"/>
      <c r="B26" s="7"/>
      <c r="C26" s="7" t="s">
        <v>178</v>
      </c>
      <c r="D26" s="7"/>
      <c r="E26" s="7"/>
      <c r="F26" s="7"/>
      <c r="G26" s="7"/>
      <c r="H26" s="7"/>
      <c r="I26" s="7"/>
      <c r="J26" s="7"/>
      <c r="K26" s="7"/>
      <c r="L26" s="9" t="s">
        <v>319</v>
      </c>
      <c r="M26" s="120" t="s">
        <v>181</v>
      </c>
      <c r="N26" s="124">
        <v>127.5</v>
      </c>
      <c r="O26" s="120" t="s">
        <v>181</v>
      </c>
      <c r="P26" s="124">
        <v>110.5</v>
      </c>
      <c r="Q26" s="124">
        <v>149.69999999999999</v>
      </c>
      <c r="R26" s="120" t="s">
        <v>181</v>
      </c>
      <c r="S26" s="120" t="s">
        <v>176</v>
      </c>
      <c r="T26" s="120" t="s">
        <v>181</v>
      </c>
      <c r="U26" s="120" t="s">
        <v>181</v>
      </c>
      <c r="V26" s="7"/>
      <c r="W26" s="9" t="s">
        <v>76</v>
      </c>
      <c r="X26" s="127" t="s">
        <v>181</v>
      </c>
    </row>
    <row r="27" spans="1:24" ht="16.5" customHeight="1" x14ac:dyDescent="0.2">
      <c r="A27" s="7"/>
      <c r="B27" s="7"/>
      <c r="C27" s="7" t="s">
        <v>179</v>
      </c>
      <c r="D27" s="7"/>
      <c r="E27" s="7"/>
      <c r="F27" s="7"/>
      <c r="G27" s="7"/>
      <c r="H27" s="7"/>
      <c r="I27" s="7"/>
      <c r="J27" s="7"/>
      <c r="K27" s="7"/>
      <c r="L27" s="9" t="s">
        <v>319</v>
      </c>
      <c r="M27" s="120" t="s">
        <v>181</v>
      </c>
      <c r="N27" s="120" t="s">
        <v>150</v>
      </c>
      <c r="O27" s="120" t="s">
        <v>181</v>
      </c>
      <c r="P27" s="122">
        <v>97.1</v>
      </c>
      <c r="Q27" s="124">
        <v>105.5</v>
      </c>
      <c r="R27" s="120" t="s">
        <v>181</v>
      </c>
      <c r="S27" s="120" t="s">
        <v>176</v>
      </c>
      <c r="T27" s="120" t="s">
        <v>181</v>
      </c>
      <c r="U27" s="120" t="s">
        <v>181</v>
      </c>
      <c r="V27" s="7"/>
      <c r="W27" s="9" t="s">
        <v>76</v>
      </c>
      <c r="X27" s="127" t="s">
        <v>181</v>
      </c>
    </row>
    <row r="28" spans="1:24" ht="16.5" customHeight="1" x14ac:dyDescent="0.2">
      <c r="A28" s="7"/>
      <c r="B28" s="7"/>
      <c r="C28" s="7" t="s">
        <v>347</v>
      </c>
      <c r="D28" s="7"/>
      <c r="E28" s="7"/>
      <c r="F28" s="7"/>
      <c r="G28" s="7"/>
      <c r="H28" s="7"/>
      <c r="I28" s="7"/>
      <c r="J28" s="7"/>
      <c r="K28" s="7"/>
      <c r="L28" s="9" t="s">
        <v>319</v>
      </c>
      <c r="M28" s="120" t="s">
        <v>181</v>
      </c>
      <c r="N28" s="120" t="s">
        <v>176</v>
      </c>
      <c r="O28" s="120" t="s">
        <v>181</v>
      </c>
      <c r="P28" s="124">
        <v>115.2</v>
      </c>
      <c r="Q28" s="122">
        <v>78.8</v>
      </c>
      <c r="R28" s="120" t="s">
        <v>181</v>
      </c>
      <c r="S28" s="120" t="s">
        <v>176</v>
      </c>
      <c r="T28" s="120" t="s">
        <v>181</v>
      </c>
      <c r="U28" s="120" t="s">
        <v>181</v>
      </c>
      <c r="V28" s="7"/>
      <c r="W28" s="9" t="s">
        <v>76</v>
      </c>
      <c r="X28" s="127" t="s">
        <v>181</v>
      </c>
    </row>
    <row r="29" spans="1:24" ht="16.5" customHeight="1" x14ac:dyDescent="0.2">
      <c r="A29" s="7"/>
      <c r="B29" s="7" t="s">
        <v>323</v>
      </c>
      <c r="C29" s="7"/>
      <c r="D29" s="7"/>
      <c r="E29" s="7"/>
      <c r="F29" s="7"/>
      <c r="G29" s="7"/>
      <c r="H29" s="7"/>
      <c r="I29" s="7"/>
      <c r="J29" s="7"/>
      <c r="K29" s="7"/>
      <c r="L29" s="9"/>
      <c r="M29" s="10"/>
      <c r="N29" s="10"/>
      <c r="O29" s="10"/>
      <c r="P29" s="10"/>
      <c r="Q29" s="10"/>
      <c r="R29" s="10"/>
      <c r="S29" s="10"/>
      <c r="T29" s="10"/>
      <c r="U29" s="10"/>
      <c r="V29" s="7"/>
      <c r="W29" s="9"/>
      <c r="X29" s="10"/>
    </row>
    <row r="30" spans="1:24" ht="16.5" customHeight="1" x14ac:dyDescent="0.2">
      <c r="A30" s="7"/>
      <c r="B30" s="7"/>
      <c r="C30" s="7" t="s">
        <v>175</v>
      </c>
      <c r="D30" s="7"/>
      <c r="E30" s="7"/>
      <c r="F30" s="7"/>
      <c r="G30" s="7"/>
      <c r="H30" s="7"/>
      <c r="I30" s="7"/>
      <c r="J30" s="7"/>
      <c r="K30" s="7"/>
      <c r="L30" s="9" t="s">
        <v>319</v>
      </c>
      <c r="M30" s="120" t="s">
        <v>181</v>
      </c>
      <c r="N30" s="125">
        <v>6.1</v>
      </c>
      <c r="O30" s="120" t="s">
        <v>181</v>
      </c>
      <c r="P30" s="125">
        <v>5.9</v>
      </c>
      <c r="Q30" s="125">
        <v>8.1999999999999993</v>
      </c>
      <c r="R30" s="120" t="s">
        <v>176</v>
      </c>
      <c r="S30" s="120" t="s">
        <v>181</v>
      </c>
      <c r="T30" s="120" t="s">
        <v>176</v>
      </c>
      <c r="U30" s="120" t="s">
        <v>181</v>
      </c>
      <c r="V30" s="7"/>
      <c r="W30" s="9" t="s">
        <v>76</v>
      </c>
      <c r="X30" s="127" t="s">
        <v>181</v>
      </c>
    </row>
    <row r="31" spans="1:24" ht="16.5" customHeight="1" x14ac:dyDescent="0.2">
      <c r="A31" s="7"/>
      <c r="B31" s="7"/>
      <c r="C31" s="7" t="s">
        <v>177</v>
      </c>
      <c r="D31" s="7"/>
      <c r="E31" s="7"/>
      <c r="F31" s="7"/>
      <c r="G31" s="7"/>
      <c r="H31" s="7"/>
      <c r="I31" s="7"/>
      <c r="J31" s="7"/>
      <c r="K31" s="7"/>
      <c r="L31" s="9" t="s">
        <v>319</v>
      </c>
      <c r="M31" s="120" t="s">
        <v>181</v>
      </c>
      <c r="N31" s="125">
        <v>7.3</v>
      </c>
      <c r="O31" s="120" t="s">
        <v>181</v>
      </c>
      <c r="P31" s="125">
        <v>4.4000000000000004</v>
      </c>
      <c r="Q31" s="122">
        <v>12.3</v>
      </c>
      <c r="R31" s="120" t="s">
        <v>181</v>
      </c>
      <c r="S31" s="120" t="s">
        <v>181</v>
      </c>
      <c r="T31" s="120" t="s">
        <v>176</v>
      </c>
      <c r="U31" s="120" t="s">
        <v>181</v>
      </c>
      <c r="V31" s="7"/>
      <c r="W31" s="9" t="s">
        <v>76</v>
      </c>
      <c r="X31" s="127" t="s">
        <v>181</v>
      </c>
    </row>
    <row r="32" spans="1:24" ht="16.5" customHeight="1" x14ac:dyDescent="0.2">
      <c r="A32" s="7"/>
      <c r="B32" s="7"/>
      <c r="C32" s="7" t="s">
        <v>178</v>
      </c>
      <c r="D32" s="7"/>
      <c r="E32" s="7"/>
      <c r="F32" s="7"/>
      <c r="G32" s="7"/>
      <c r="H32" s="7"/>
      <c r="I32" s="7"/>
      <c r="J32" s="7"/>
      <c r="K32" s="7"/>
      <c r="L32" s="9" t="s">
        <v>319</v>
      </c>
      <c r="M32" s="120" t="s">
        <v>181</v>
      </c>
      <c r="N32" s="125">
        <v>7.3</v>
      </c>
      <c r="O32" s="120" t="s">
        <v>181</v>
      </c>
      <c r="P32" s="125">
        <v>9.6</v>
      </c>
      <c r="Q32" s="122">
        <v>11.9</v>
      </c>
      <c r="R32" s="120" t="s">
        <v>181</v>
      </c>
      <c r="S32" s="120" t="s">
        <v>176</v>
      </c>
      <c r="T32" s="120" t="s">
        <v>181</v>
      </c>
      <c r="U32" s="120" t="s">
        <v>181</v>
      </c>
      <c r="V32" s="7"/>
      <c r="W32" s="9" t="s">
        <v>76</v>
      </c>
      <c r="X32" s="127" t="s">
        <v>181</v>
      </c>
    </row>
    <row r="33" spans="1:24" ht="16.5" customHeight="1" x14ac:dyDescent="0.2">
      <c r="A33" s="7"/>
      <c r="B33" s="7"/>
      <c r="C33" s="7" t="s">
        <v>179</v>
      </c>
      <c r="D33" s="7"/>
      <c r="E33" s="7"/>
      <c r="F33" s="7"/>
      <c r="G33" s="7"/>
      <c r="H33" s="7"/>
      <c r="I33" s="7"/>
      <c r="J33" s="7"/>
      <c r="K33" s="7"/>
      <c r="L33" s="9" t="s">
        <v>319</v>
      </c>
      <c r="M33" s="120" t="s">
        <v>181</v>
      </c>
      <c r="N33" s="125" t="s">
        <v>148</v>
      </c>
      <c r="O33" s="120" t="s">
        <v>181</v>
      </c>
      <c r="P33" s="120" t="s">
        <v>150</v>
      </c>
      <c r="Q33" s="120" t="s">
        <v>150</v>
      </c>
      <c r="R33" s="120" t="s">
        <v>181</v>
      </c>
      <c r="S33" s="120" t="s">
        <v>176</v>
      </c>
      <c r="T33" s="120" t="s">
        <v>181</v>
      </c>
      <c r="U33" s="120" t="s">
        <v>181</v>
      </c>
      <c r="V33" s="7"/>
      <c r="W33" s="9" t="s">
        <v>76</v>
      </c>
      <c r="X33" s="127" t="s">
        <v>181</v>
      </c>
    </row>
    <row r="34" spans="1:24" ht="16.5" customHeight="1" x14ac:dyDescent="0.2">
      <c r="A34" s="7"/>
      <c r="B34" s="7"/>
      <c r="C34" s="7" t="s">
        <v>347</v>
      </c>
      <c r="D34" s="7"/>
      <c r="E34" s="7"/>
      <c r="F34" s="7"/>
      <c r="G34" s="7"/>
      <c r="H34" s="7"/>
      <c r="I34" s="7"/>
      <c r="J34" s="7"/>
      <c r="K34" s="7"/>
      <c r="L34" s="9" t="s">
        <v>319</v>
      </c>
      <c r="M34" s="120" t="s">
        <v>181</v>
      </c>
      <c r="N34" s="120" t="s">
        <v>176</v>
      </c>
      <c r="O34" s="120" t="s">
        <v>181</v>
      </c>
      <c r="P34" s="120" t="s">
        <v>150</v>
      </c>
      <c r="Q34" s="125" t="s">
        <v>148</v>
      </c>
      <c r="R34" s="120" t="s">
        <v>181</v>
      </c>
      <c r="S34" s="120" t="s">
        <v>176</v>
      </c>
      <c r="T34" s="120" t="s">
        <v>181</v>
      </c>
      <c r="U34" s="120" t="s">
        <v>181</v>
      </c>
      <c r="V34" s="7"/>
      <c r="W34" s="9" t="s">
        <v>76</v>
      </c>
      <c r="X34" s="127" t="s">
        <v>181</v>
      </c>
    </row>
    <row r="35" spans="1:24" ht="16.5" customHeight="1" x14ac:dyDescent="0.2">
      <c r="A35" s="7" t="s">
        <v>113</v>
      </c>
      <c r="B35" s="7"/>
      <c r="C35" s="7"/>
      <c r="D35" s="7"/>
      <c r="E35" s="7"/>
      <c r="F35" s="7"/>
      <c r="G35" s="7"/>
      <c r="H35" s="7"/>
      <c r="I35" s="7"/>
      <c r="J35" s="7"/>
      <c r="K35" s="7"/>
      <c r="L35" s="9"/>
      <c r="M35" s="10"/>
      <c r="N35" s="10"/>
      <c r="O35" s="10"/>
      <c r="P35" s="10"/>
      <c r="Q35" s="10"/>
      <c r="R35" s="10"/>
      <c r="S35" s="10"/>
      <c r="T35" s="10"/>
      <c r="U35" s="10"/>
      <c r="V35" s="7"/>
      <c r="W35" s="9"/>
      <c r="X35" s="10"/>
    </row>
    <row r="36" spans="1:24" ht="16.5" customHeight="1" x14ac:dyDescent="0.2">
      <c r="A36" s="7"/>
      <c r="B36" s="7" t="s">
        <v>318</v>
      </c>
      <c r="C36" s="7"/>
      <c r="D36" s="7"/>
      <c r="E36" s="7"/>
      <c r="F36" s="7"/>
      <c r="G36" s="7"/>
      <c r="H36" s="7"/>
      <c r="I36" s="7"/>
      <c r="J36" s="7"/>
      <c r="K36" s="7"/>
      <c r="L36" s="9"/>
      <c r="M36" s="10"/>
      <c r="N36" s="10"/>
      <c r="O36" s="10"/>
      <c r="P36" s="10"/>
      <c r="Q36" s="10"/>
      <c r="R36" s="10"/>
      <c r="S36" s="10"/>
      <c r="T36" s="10"/>
      <c r="U36" s="10"/>
      <c r="V36" s="7"/>
      <c r="W36" s="9"/>
      <c r="X36" s="10"/>
    </row>
    <row r="37" spans="1:24" ht="16.5" customHeight="1" x14ac:dyDescent="0.2">
      <c r="A37" s="7"/>
      <c r="B37" s="7"/>
      <c r="C37" s="7" t="s">
        <v>175</v>
      </c>
      <c r="D37" s="7"/>
      <c r="E37" s="7"/>
      <c r="F37" s="7"/>
      <c r="G37" s="7"/>
      <c r="H37" s="7"/>
      <c r="I37" s="7"/>
      <c r="J37" s="7"/>
      <c r="K37" s="7"/>
      <c r="L37" s="9" t="s">
        <v>319</v>
      </c>
      <c r="M37" s="122">
        <v>51.4</v>
      </c>
      <c r="N37" s="122">
        <v>50.7</v>
      </c>
      <c r="O37" s="122">
        <v>56.4</v>
      </c>
      <c r="P37" s="122">
        <v>46.3</v>
      </c>
      <c r="Q37" s="122">
        <v>52.5</v>
      </c>
      <c r="R37" s="120" t="s">
        <v>176</v>
      </c>
      <c r="S37" s="122">
        <v>45.1</v>
      </c>
      <c r="T37" s="120" t="s">
        <v>176</v>
      </c>
      <c r="U37" s="122">
        <v>51.5</v>
      </c>
      <c r="V37" s="7"/>
      <c r="W37" s="9" t="s">
        <v>76</v>
      </c>
      <c r="X37" s="128">
        <v>10180</v>
      </c>
    </row>
    <row r="38" spans="1:24" ht="16.5" customHeight="1" x14ac:dyDescent="0.2">
      <c r="A38" s="7"/>
      <c r="B38" s="7"/>
      <c r="C38" s="7" t="s">
        <v>177</v>
      </c>
      <c r="D38" s="7"/>
      <c r="E38" s="7"/>
      <c r="F38" s="7"/>
      <c r="G38" s="7"/>
      <c r="H38" s="7"/>
      <c r="I38" s="7"/>
      <c r="J38" s="7"/>
      <c r="K38" s="7"/>
      <c r="L38" s="9" t="s">
        <v>319</v>
      </c>
      <c r="M38" s="122">
        <v>52.6</v>
      </c>
      <c r="N38" s="122">
        <v>61.1</v>
      </c>
      <c r="O38" s="122">
        <v>61.9</v>
      </c>
      <c r="P38" s="122">
        <v>48.5</v>
      </c>
      <c r="Q38" s="122">
        <v>44.6</v>
      </c>
      <c r="R38" s="122">
        <v>51.1</v>
      </c>
      <c r="S38" s="120" t="s">
        <v>150</v>
      </c>
      <c r="T38" s="120" t="s">
        <v>176</v>
      </c>
      <c r="U38" s="122">
        <v>56.1</v>
      </c>
      <c r="V38" s="7"/>
      <c r="W38" s="9" t="s">
        <v>76</v>
      </c>
      <c r="X38" s="129">
        <v>3482</v>
      </c>
    </row>
    <row r="39" spans="1:24" ht="16.5" customHeight="1" x14ac:dyDescent="0.2">
      <c r="A39" s="7"/>
      <c r="B39" s="7"/>
      <c r="C39" s="7" t="s">
        <v>178</v>
      </c>
      <c r="D39" s="7"/>
      <c r="E39" s="7"/>
      <c r="F39" s="7"/>
      <c r="G39" s="7"/>
      <c r="H39" s="7"/>
      <c r="I39" s="7"/>
      <c r="J39" s="7"/>
      <c r="K39" s="7"/>
      <c r="L39" s="9" t="s">
        <v>319</v>
      </c>
      <c r="M39" s="122">
        <v>58.4</v>
      </c>
      <c r="N39" s="122">
        <v>62.7</v>
      </c>
      <c r="O39" s="122">
        <v>53</v>
      </c>
      <c r="P39" s="122">
        <v>54.2</v>
      </c>
      <c r="Q39" s="122">
        <v>53.8</v>
      </c>
      <c r="R39" s="122">
        <v>50.3</v>
      </c>
      <c r="S39" s="120" t="s">
        <v>176</v>
      </c>
      <c r="T39" s="120" t="s">
        <v>181</v>
      </c>
      <c r="U39" s="122">
        <v>55.5</v>
      </c>
      <c r="V39" s="7"/>
      <c r="W39" s="9" t="s">
        <v>76</v>
      </c>
      <c r="X39" s="129">
        <v>1464</v>
      </c>
    </row>
    <row r="40" spans="1:24" ht="16.5" customHeight="1" x14ac:dyDescent="0.2">
      <c r="A40" s="7"/>
      <c r="B40" s="7"/>
      <c r="C40" s="7" t="s">
        <v>179</v>
      </c>
      <c r="D40" s="7"/>
      <c r="E40" s="7"/>
      <c r="F40" s="7"/>
      <c r="G40" s="7"/>
      <c r="H40" s="7"/>
      <c r="I40" s="7"/>
      <c r="J40" s="7"/>
      <c r="K40" s="7"/>
      <c r="L40" s="9" t="s">
        <v>319</v>
      </c>
      <c r="M40" s="122">
        <v>68.2</v>
      </c>
      <c r="N40" s="120" t="s">
        <v>150</v>
      </c>
      <c r="O40" s="122">
        <v>55.7</v>
      </c>
      <c r="P40" s="122">
        <v>50.2</v>
      </c>
      <c r="Q40" s="122">
        <v>43</v>
      </c>
      <c r="R40" s="124">
        <v>112.4</v>
      </c>
      <c r="S40" s="120" t="s">
        <v>176</v>
      </c>
      <c r="T40" s="120" t="s">
        <v>181</v>
      </c>
      <c r="U40" s="122">
        <v>53.5</v>
      </c>
      <c r="V40" s="7"/>
      <c r="W40" s="9" t="s">
        <v>76</v>
      </c>
      <c r="X40" s="130">
        <v>147</v>
      </c>
    </row>
    <row r="41" spans="1:24" ht="16.5" customHeight="1" x14ac:dyDescent="0.2">
      <c r="A41" s="7"/>
      <c r="B41" s="7"/>
      <c r="C41" s="7" t="s">
        <v>347</v>
      </c>
      <c r="D41" s="7"/>
      <c r="E41" s="7"/>
      <c r="F41" s="7"/>
      <c r="G41" s="7"/>
      <c r="H41" s="7"/>
      <c r="I41" s="7"/>
      <c r="J41" s="7"/>
      <c r="K41" s="7"/>
      <c r="L41" s="9" t="s">
        <v>319</v>
      </c>
      <c r="M41" s="120" t="s">
        <v>150</v>
      </c>
      <c r="N41" s="120" t="s">
        <v>176</v>
      </c>
      <c r="O41" s="122">
        <v>54.8</v>
      </c>
      <c r="P41" s="122">
        <v>39.6</v>
      </c>
      <c r="Q41" s="120" t="s">
        <v>150</v>
      </c>
      <c r="R41" s="120" t="s">
        <v>150</v>
      </c>
      <c r="S41" s="120" t="s">
        <v>176</v>
      </c>
      <c r="T41" s="120" t="s">
        <v>181</v>
      </c>
      <c r="U41" s="122">
        <v>40.4</v>
      </c>
      <c r="V41" s="7"/>
      <c r="W41" s="9" t="s">
        <v>76</v>
      </c>
      <c r="X41" s="131">
        <v>57</v>
      </c>
    </row>
    <row r="42" spans="1:24" ht="16.5" customHeight="1" x14ac:dyDescent="0.2">
      <c r="A42" s="7"/>
      <c r="B42" s="7" t="s">
        <v>320</v>
      </c>
      <c r="C42" s="7"/>
      <c r="D42" s="7"/>
      <c r="E42" s="7"/>
      <c r="F42" s="7"/>
      <c r="G42" s="7"/>
      <c r="H42" s="7"/>
      <c r="I42" s="7"/>
      <c r="J42" s="7"/>
      <c r="K42" s="7"/>
      <c r="L42" s="9"/>
      <c r="M42" s="10"/>
      <c r="N42" s="10"/>
      <c r="O42" s="10"/>
      <c r="P42" s="10"/>
      <c r="Q42" s="10"/>
      <c r="R42" s="10"/>
      <c r="S42" s="10"/>
      <c r="T42" s="10"/>
      <c r="U42" s="10"/>
      <c r="V42" s="7"/>
      <c r="W42" s="9"/>
      <c r="X42" s="10"/>
    </row>
    <row r="43" spans="1:24" ht="16.5" customHeight="1" x14ac:dyDescent="0.2">
      <c r="A43" s="7"/>
      <c r="B43" s="7"/>
      <c r="C43" s="7" t="s">
        <v>175</v>
      </c>
      <c r="D43" s="7"/>
      <c r="E43" s="7"/>
      <c r="F43" s="7"/>
      <c r="G43" s="7"/>
      <c r="H43" s="7"/>
      <c r="I43" s="7"/>
      <c r="J43" s="7"/>
      <c r="K43" s="7"/>
      <c r="L43" s="9" t="s">
        <v>319</v>
      </c>
      <c r="M43" s="122">
        <v>40.1</v>
      </c>
      <c r="N43" s="122">
        <v>40.1</v>
      </c>
      <c r="O43" s="122">
        <v>47.4</v>
      </c>
      <c r="P43" s="122">
        <v>38.9</v>
      </c>
      <c r="Q43" s="122">
        <v>40.700000000000003</v>
      </c>
      <c r="R43" s="120" t="s">
        <v>176</v>
      </c>
      <c r="S43" s="122">
        <v>33</v>
      </c>
      <c r="T43" s="120" t="s">
        <v>176</v>
      </c>
      <c r="U43" s="122">
        <v>41.2</v>
      </c>
      <c r="V43" s="7"/>
      <c r="W43" s="9" t="s">
        <v>76</v>
      </c>
      <c r="X43" s="129">
        <v>8255</v>
      </c>
    </row>
    <row r="44" spans="1:24" ht="16.5" customHeight="1" x14ac:dyDescent="0.2">
      <c r="A44" s="7"/>
      <c r="B44" s="7"/>
      <c r="C44" s="7" t="s">
        <v>177</v>
      </c>
      <c r="D44" s="7"/>
      <c r="E44" s="7"/>
      <c r="F44" s="7"/>
      <c r="G44" s="7"/>
      <c r="H44" s="7"/>
      <c r="I44" s="7"/>
      <c r="J44" s="7"/>
      <c r="K44" s="7"/>
      <c r="L44" s="9" t="s">
        <v>319</v>
      </c>
      <c r="M44" s="122">
        <v>43.4</v>
      </c>
      <c r="N44" s="122">
        <v>46</v>
      </c>
      <c r="O44" s="122">
        <v>49.4</v>
      </c>
      <c r="P44" s="122">
        <v>36.6</v>
      </c>
      <c r="Q44" s="122">
        <v>39.299999999999997</v>
      </c>
      <c r="R44" s="122">
        <v>44.7</v>
      </c>
      <c r="S44" s="125" t="s">
        <v>148</v>
      </c>
      <c r="T44" s="120" t="s">
        <v>176</v>
      </c>
      <c r="U44" s="122">
        <v>44.9</v>
      </c>
      <c r="V44" s="7"/>
      <c r="W44" s="9" t="s">
        <v>76</v>
      </c>
      <c r="X44" s="129">
        <v>2924</v>
      </c>
    </row>
    <row r="45" spans="1:24" ht="16.5" customHeight="1" x14ac:dyDescent="0.2">
      <c r="A45" s="7"/>
      <c r="B45" s="7"/>
      <c r="C45" s="7" t="s">
        <v>178</v>
      </c>
      <c r="D45" s="7"/>
      <c r="E45" s="7"/>
      <c r="F45" s="7"/>
      <c r="G45" s="7"/>
      <c r="H45" s="7"/>
      <c r="I45" s="7"/>
      <c r="J45" s="7"/>
      <c r="K45" s="7"/>
      <c r="L45" s="9" t="s">
        <v>319</v>
      </c>
      <c r="M45" s="122">
        <v>40.6</v>
      </c>
      <c r="N45" s="122">
        <v>48.8</v>
      </c>
      <c r="O45" s="122">
        <v>53</v>
      </c>
      <c r="P45" s="122">
        <v>42.4</v>
      </c>
      <c r="Q45" s="122">
        <v>44.7</v>
      </c>
      <c r="R45" s="122">
        <v>42.6</v>
      </c>
      <c r="S45" s="120" t="s">
        <v>176</v>
      </c>
      <c r="T45" s="120" t="s">
        <v>181</v>
      </c>
      <c r="U45" s="122">
        <v>46.4</v>
      </c>
      <c r="V45" s="7"/>
      <c r="W45" s="9" t="s">
        <v>76</v>
      </c>
      <c r="X45" s="129">
        <v>1293</v>
      </c>
    </row>
    <row r="46" spans="1:24" ht="16.5" customHeight="1" x14ac:dyDescent="0.2">
      <c r="A46" s="7"/>
      <c r="B46" s="7"/>
      <c r="C46" s="7" t="s">
        <v>179</v>
      </c>
      <c r="D46" s="7"/>
      <c r="E46" s="7"/>
      <c r="F46" s="7"/>
      <c r="G46" s="7"/>
      <c r="H46" s="7"/>
      <c r="I46" s="7"/>
      <c r="J46" s="7"/>
      <c r="K46" s="7"/>
      <c r="L46" s="9" t="s">
        <v>319</v>
      </c>
      <c r="M46" s="122">
        <v>54</v>
      </c>
      <c r="N46" s="120" t="s">
        <v>150</v>
      </c>
      <c r="O46" s="122">
        <v>62.3</v>
      </c>
      <c r="P46" s="122">
        <v>41.8</v>
      </c>
      <c r="Q46" s="122">
        <v>31.5</v>
      </c>
      <c r="R46" s="122">
        <v>77.099999999999994</v>
      </c>
      <c r="S46" s="120" t="s">
        <v>176</v>
      </c>
      <c r="T46" s="120" t="s">
        <v>181</v>
      </c>
      <c r="U46" s="122">
        <v>48.7</v>
      </c>
      <c r="V46" s="7"/>
      <c r="W46" s="9" t="s">
        <v>76</v>
      </c>
      <c r="X46" s="130">
        <v>137</v>
      </c>
    </row>
    <row r="47" spans="1:24" ht="16.5" customHeight="1" x14ac:dyDescent="0.2">
      <c r="A47" s="7"/>
      <c r="B47" s="7"/>
      <c r="C47" s="7" t="s">
        <v>347</v>
      </c>
      <c r="D47" s="7"/>
      <c r="E47" s="7"/>
      <c r="F47" s="7"/>
      <c r="G47" s="7"/>
      <c r="H47" s="7"/>
      <c r="I47" s="7"/>
      <c r="J47" s="7"/>
      <c r="K47" s="7"/>
      <c r="L47" s="9" t="s">
        <v>319</v>
      </c>
      <c r="M47" s="120" t="s">
        <v>150</v>
      </c>
      <c r="N47" s="120" t="s">
        <v>176</v>
      </c>
      <c r="O47" s="122">
        <v>61.9</v>
      </c>
      <c r="P47" s="122">
        <v>51.6</v>
      </c>
      <c r="Q47" s="122">
        <v>42</v>
      </c>
      <c r="R47" s="120" t="s">
        <v>150</v>
      </c>
      <c r="S47" s="120" t="s">
        <v>176</v>
      </c>
      <c r="T47" s="120" t="s">
        <v>181</v>
      </c>
      <c r="U47" s="122">
        <v>52.1</v>
      </c>
      <c r="V47" s="7"/>
      <c r="W47" s="9" t="s">
        <v>76</v>
      </c>
      <c r="X47" s="131">
        <v>70</v>
      </c>
    </row>
    <row r="48" spans="1:24" ht="16.5" customHeight="1" x14ac:dyDescent="0.2">
      <c r="A48" s="7"/>
      <c r="B48" s="7" t="s">
        <v>321</v>
      </c>
      <c r="C48" s="7"/>
      <c r="D48" s="7"/>
      <c r="E48" s="7"/>
      <c r="F48" s="7"/>
      <c r="G48" s="7"/>
      <c r="H48" s="7"/>
      <c r="I48" s="7"/>
      <c r="J48" s="7"/>
      <c r="K48" s="7"/>
      <c r="L48" s="9"/>
      <c r="M48" s="10"/>
      <c r="N48" s="10"/>
      <c r="O48" s="10"/>
      <c r="P48" s="10"/>
      <c r="Q48" s="10"/>
      <c r="R48" s="10"/>
      <c r="S48" s="10"/>
      <c r="T48" s="10"/>
      <c r="U48" s="10"/>
      <c r="V48" s="7"/>
      <c r="W48" s="9"/>
      <c r="X48" s="10"/>
    </row>
    <row r="49" spans="1:24" ht="16.5" customHeight="1" x14ac:dyDescent="0.2">
      <c r="A49" s="7"/>
      <c r="B49" s="7"/>
      <c r="C49" s="7" t="s">
        <v>175</v>
      </c>
      <c r="D49" s="7"/>
      <c r="E49" s="7"/>
      <c r="F49" s="7"/>
      <c r="G49" s="7"/>
      <c r="H49" s="7"/>
      <c r="I49" s="7"/>
      <c r="J49" s="7"/>
      <c r="K49" s="7"/>
      <c r="L49" s="9" t="s">
        <v>319</v>
      </c>
      <c r="M49" s="122">
        <v>49</v>
      </c>
      <c r="N49" s="122">
        <v>38.200000000000003</v>
      </c>
      <c r="O49" s="122">
        <v>72.5</v>
      </c>
      <c r="P49" s="122">
        <v>49.7</v>
      </c>
      <c r="Q49" s="122">
        <v>34.700000000000003</v>
      </c>
      <c r="R49" s="120" t="s">
        <v>176</v>
      </c>
      <c r="S49" s="122">
        <v>50.1</v>
      </c>
      <c r="T49" s="120" t="s">
        <v>176</v>
      </c>
      <c r="U49" s="122">
        <v>49.2</v>
      </c>
      <c r="V49" s="7"/>
      <c r="W49" s="9" t="s">
        <v>76</v>
      </c>
      <c r="X49" s="129">
        <v>9553</v>
      </c>
    </row>
    <row r="50" spans="1:24" ht="16.5" customHeight="1" x14ac:dyDescent="0.2">
      <c r="A50" s="7"/>
      <c r="B50" s="7"/>
      <c r="C50" s="7" t="s">
        <v>177</v>
      </c>
      <c r="D50" s="7"/>
      <c r="E50" s="7"/>
      <c r="F50" s="7"/>
      <c r="G50" s="7"/>
      <c r="H50" s="7"/>
      <c r="I50" s="7"/>
      <c r="J50" s="7"/>
      <c r="K50" s="7"/>
      <c r="L50" s="9" t="s">
        <v>319</v>
      </c>
      <c r="M50" s="122">
        <v>72.3</v>
      </c>
      <c r="N50" s="122">
        <v>58</v>
      </c>
      <c r="O50" s="122">
        <v>77.900000000000006</v>
      </c>
      <c r="P50" s="122">
        <v>70.8</v>
      </c>
      <c r="Q50" s="122">
        <v>42.5</v>
      </c>
      <c r="R50" s="122">
        <v>61</v>
      </c>
      <c r="S50" s="125" t="s">
        <v>148</v>
      </c>
      <c r="T50" s="120" t="s">
        <v>176</v>
      </c>
      <c r="U50" s="122">
        <v>67.3</v>
      </c>
      <c r="V50" s="7"/>
      <c r="W50" s="9" t="s">
        <v>76</v>
      </c>
      <c r="X50" s="129">
        <v>3884</v>
      </c>
    </row>
    <row r="51" spans="1:24" ht="16.5" customHeight="1" x14ac:dyDescent="0.2">
      <c r="A51" s="7"/>
      <c r="B51" s="7"/>
      <c r="C51" s="7" t="s">
        <v>178</v>
      </c>
      <c r="D51" s="7"/>
      <c r="E51" s="7"/>
      <c r="F51" s="7"/>
      <c r="G51" s="7"/>
      <c r="H51" s="7"/>
      <c r="I51" s="7"/>
      <c r="J51" s="7"/>
      <c r="K51" s="7"/>
      <c r="L51" s="9" t="s">
        <v>319</v>
      </c>
      <c r="M51" s="122">
        <v>61.3</v>
      </c>
      <c r="N51" s="122">
        <v>52.6</v>
      </c>
      <c r="O51" s="122">
        <v>73.7</v>
      </c>
      <c r="P51" s="122">
        <v>60.3</v>
      </c>
      <c r="Q51" s="122">
        <v>37.5</v>
      </c>
      <c r="R51" s="122">
        <v>54.7</v>
      </c>
      <c r="S51" s="120" t="s">
        <v>176</v>
      </c>
      <c r="T51" s="120" t="s">
        <v>181</v>
      </c>
      <c r="U51" s="122">
        <v>61.1</v>
      </c>
      <c r="V51" s="7"/>
      <c r="W51" s="9" t="s">
        <v>76</v>
      </c>
      <c r="X51" s="129">
        <v>1500</v>
      </c>
    </row>
    <row r="52" spans="1:24" ht="16.5" customHeight="1" x14ac:dyDescent="0.2">
      <c r="A52" s="7"/>
      <c r="B52" s="7"/>
      <c r="C52" s="7" t="s">
        <v>179</v>
      </c>
      <c r="D52" s="7"/>
      <c r="E52" s="7"/>
      <c r="F52" s="7"/>
      <c r="G52" s="7"/>
      <c r="H52" s="7"/>
      <c r="I52" s="7"/>
      <c r="J52" s="7"/>
      <c r="K52" s="7"/>
      <c r="L52" s="9" t="s">
        <v>319</v>
      </c>
      <c r="M52" s="122">
        <v>43.4</v>
      </c>
      <c r="N52" s="120" t="s">
        <v>150</v>
      </c>
      <c r="O52" s="122">
        <v>55.7</v>
      </c>
      <c r="P52" s="122">
        <v>53</v>
      </c>
      <c r="Q52" s="122">
        <v>50.3</v>
      </c>
      <c r="R52" s="122">
        <v>55.3</v>
      </c>
      <c r="S52" s="120" t="s">
        <v>176</v>
      </c>
      <c r="T52" s="120" t="s">
        <v>181</v>
      </c>
      <c r="U52" s="122">
        <v>52.5</v>
      </c>
      <c r="V52" s="7"/>
      <c r="W52" s="9" t="s">
        <v>76</v>
      </c>
      <c r="X52" s="130">
        <v>137</v>
      </c>
    </row>
    <row r="53" spans="1:24" ht="16.5" customHeight="1" x14ac:dyDescent="0.2">
      <c r="A53" s="7"/>
      <c r="B53" s="7"/>
      <c r="C53" s="7" t="s">
        <v>347</v>
      </c>
      <c r="D53" s="7"/>
      <c r="E53" s="7"/>
      <c r="F53" s="7"/>
      <c r="G53" s="7"/>
      <c r="H53" s="7"/>
      <c r="I53" s="7"/>
      <c r="J53" s="7"/>
      <c r="K53" s="7"/>
      <c r="L53" s="9" t="s">
        <v>319</v>
      </c>
      <c r="M53" s="120" t="s">
        <v>150</v>
      </c>
      <c r="N53" s="120" t="s">
        <v>176</v>
      </c>
      <c r="O53" s="122">
        <v>55.8</v>
      </c>
      <c r="P53" s="122">
        <v>42.4</v>
      </c>
      <c r="Q53" s="120" t="s">
        <v>150</v>
      </c>
      <c r="R53" s="120" t="s">
        <v>150</v>
      </c>
      <c r="S53" s="120" t="s">
        <v>176</v>
      </c>
      <c r="T53" s="120" t="s">
        <v>181</v>
      </c>
      <c r="U53" s="122">
        <v>51</v>
      </c>
      <c r="V53" s="7"/>
      <c r="W53" s="9" t="s">
        <v>76</v>
      </c>
      <c r="X53" s="131">
        <v>69</v>
      </c>
    </row>
    <row r="54" spans="1:24" ht="16.5" customHeight="1" x14ac:dyDescent="0.2">
      <c r="A54" s="7"/>
      <c r="B54" s="7" t="s">
        <v>322</v>
      </c>
      <c r="C54" s="7"/>
      <c r="D54" s="7"/>
      <c r="E54" s="7"/>
      <c r="F54" s="7"/>
      <c r="G54" s="7"/>
      <c r="H54" s="7"/>
      <c r="I54" s="7"/>
      <c r="J54" s="7"/>
      <c r="K54" s="7"/>
      <c r="L54" s="9"/>
      <c r="M54" s="10"/>
      <c r="N54" s="10"/>
      <c r="O54" s="10"/>
      <c r="P54" s="10"/>
      <c r="Q54" s="10"/>
      <c r="R54" s="10"/>
      <c r="S54" s="10"/>
      <c r="T54" s="10"/>
      <c r="U54" s="10"/>
      <c r="V54" s="7"/>
      <c r="W54" s="9"/>
      <c r="X54" s="10"/>
    </row>
    <row r="55" spans="1:24" ht="16.5" customHeight="1" x14ac:dyDescent="0.2">
      <c r="A55" s="7"/>
      <c r="B55" s="7"/>
      <c r="C55" s="7" t="s">
        <v>175</v>
      </c>
      <c r="D55" s="7"/>
      <c r="E55" s="7"/>
      <c r="F55" s="7"/>
      <c r="G55" s="7"/>
      <c r="H55" s="7"/>
      <c r="I55" s="7"/>
      <c r="J55" s="7"/>
      <c r="K55" s="7"/>
      <c r="L55" s="9" t="s">
        <v>319</v>
      </c>
      <c r="M55" s="124">
        <v>125.1</v>
      </c>
      <c r="N55" s="124">
        <v>125.1</v>
      </c>
      <c r="O55" s="124">
        <v>131.5</v>
      </c>
      <c r="P55" s="124">
        <v>127.2</v>
      </c>
      <c r="Q55" s="124">
        <v>132.69999999999999</v>
      </c>
      <c r="R55" s="120" t="s">
        <v>176</v>
      </c>
      <c r="S55" s="124">
        <v>134.1</v>
      </c>
      <c r="T55" s="120" t="s">
        <v>176</v>
      </c>
      <c r="U55" s="124">
        <v>127.3</v>
      </c>
      <c r="V55" s="7"/>
      <c r="W55" s="9" t="s">
        <v>76</v>
      </c>
      <c r="X55" s="128">
        <v>12657</v>
      </c>
    </row>
    <row r="56" spans="1:24" ht="16.5" customHeight="1" x14ac:dyDescent="0.2">
      <c r="A56" s="7"/>
      <c r="B56" s="7"/>
      <c r="C56" s="7" t="s">
        <v>177</v>
      </c>
      <c r="D56" s="7"/>
      <c r="E56" s="7"/>
      <c r="F56" s="7"/>
      <c r="G56" s="7"/>
      <c r="H56" s="7"/>
      <c r="I56" s="7"/>
      <c r="J56" s="7"/>
      <c r="K56" s="7"/>
      <c r="L56" s="9" t="s">
        <v>319</v>
      </c>
      <c r="M56" s="124">
        <v>127.9</v>
      </c>
      <c r="N56" s="124">
        <v>134.4</v>
      </c>
      <c r="O56" s="124">
        <v>112.4</v>
      </c>
      <c r="P56" s="124">
        <v>112.5</v>
      </c>
      <c r="Q56" s="124">
        <v>136.69999999999999</v>
      </c>
      <c r="R56" s="124">
        <v>124.5</v>
      </c>
      <c r="S56" s="125" t="s">
        <v>148</v>
      </c>
      <c r="T56" s="120" t="s">
        <v>176</v>
      </c>
      <c r="U56" s="124">
        <v>125.5</v>
      </c>
      <c r="V56" s="7"/>
      <c r="W56" s="9" t="s">
        <v>76</v>
      </c>
      <c r="X56" s="129">
        <v>3732</v>
      </c>
    </row>
    <row r="57" spans="1:24" ht="16.5" customHeight="1" x14ac:dyDescent="0.2">
      <c r="A57" s="7"/>
      <c r="B57" s="7"/>
      <c r="C57" s="7" t="s">
        <v>178</v>
      </c>
      <c r="D57" s="7"/>
      <c r="E57" s="7"/>
      <c r="F57" s="7"/>
      <c r="G57" s="7"/>
      <c r="H57" s="7"/>
      <c r="I57" s="7"/>
      <c r="J57" s="7"/>
      <c r="K57" s="7"/>
      <c r="L57" s="9" t="s">
        <v>319</v>
      </c>
      <c r="M57" s="124">
        <v>114.8</v>
      </c>
      <c r="N57" s="124">
        <v>122.3</v>
      </c>
      <c r="O57" s="124">
        <v>144.9</v>
      </c>
      <c r="P57" s="124">
        <v>121.1</v>
      </c>
      <c r="Q57" s="124">
        <v>118.7</v>
      </c>
      <c r="R57" s="124">
        <v>108.2</v>
      </c>
      <c r="S57" s="120" t="s">
        <v>176</v>
      </c>
      <c r="T57" s="120" t="s">
        <v>181</v>
      </c>
      <c r="U57" s="124">
        <v>126.6</v>
      </c>
      <c r="V57" s="7"/>
      <c r="W57" s="9" t="s">
        <v>76</v>
      </c>
      <c r="X57" s="129">
        <v>1565</v>
      </c>
    </row>
    <row r="58" spans="1:24" ht="16.5" customHeight="1" x14ac:dyDescent="0.2">
      <c r="A58" s="7"/>
      <c r="B58" s="7"/>
      <c r="C58" s="7" t="s">
        <v>179</v>
      </c>
      <c r="D58" s="7"/>
      <c r="E58" s="7"/>
      <c r="F58" s="7"/>
      <c r="G58" s="7"/>
      <c r="H58" s="7"/>
      <c r="I58" s="7"/>
      <c r="J58" s="7"/>
      <c r="K58" s="7"/>
      <c r="L58" s="9" t="s">
        <v>319</v>
      </c>
      <c r="M58" s="124">
        <v>128.19999999999999</v>
      </c>
      <c r="N58" s="120" t="s">
        <v>150</v>
      </c>
      <c r="O58" s="124">
        <v>102.9</v>
      </c>
      <c r="P58" s="124">
        <v>102</v>
      </c>
      <c r="Q58" s="124">
        <v>141.30000000000001</v>
      </c>
      <c r="R58" s="120" t="s">
        <v>150</v>
      </c>
      <c r="S58" s="120" t="s">
        <v>176</v>
      </c>
      <c r="T58" s="120" t="s">
        <v>181</v>
      </c>
      <c r="U58" s="124">
        <v>114.2</v>
      </c>
      <c r="V58" s="7"/>
      <c r="W58" s="9" t="s">
        <v>76</v>
      </c>
      <c r="X58" s="130">
        <v>150</v>
      </c>
    </row>
    <row r="59" spans="1:24" ht="16.5" customHeight="1" x14ac:dyDescent="0.2">
      <c r="A59" s="7"/>
      <c r="B59" s="7"/>
      <c r="C59" s="7" t="s">
        <v>347</v>
      </c>
      <c r="D59" s="7"/>
      <c r="E59" s="7"/>
      <c r="F59" s="7"/>
      <c r="G59" s="7"/>
      <c r="H59" s="7"/>
      <c r="I59" s="7"/>
      <c r="J59" s="7"/>
      <c r="K59" s="7"/>
      <c r="L59" s="9" t="s">
        <v>319</v>
      </c>
      <c r="M59" s="120" t="s">
        <v>150</v>
      </c>
      <c r="N59" s="120" t="s">
        <v>176</v>
      </c>
      <c r="O59" s="122">
        <v>98.3</v>
      </c>
      <c r="P59" s="124">
        <v>161.6</v>
      </c>
      <c r="Q59" s="120" t="s">
        <v>150</v>
      </c>
      <c r="R59" s="120" t="s">
        <v>150</v>
      </c>
      <c r="S59" s="120" t="s">
        <v>176</v>
      </c>
      <c r="T59" s="120" t="s">
        <v>181</v>
      </c>
      <c r="U59" s="124">
        <v>117.6</v>
      </c>
      <c r="V59" s="7"/>
      <c r="W59" s="9" t="s">
        <v>76</v>
      </c>
      <c r="X59" s="131">
        <v>77</v>
      </c>
    </row>
    <row r="60" spans="1:24" ht="16.5" customHeight="1" x14ac:dyDescent="0.2">
      <c r="A60" s="7"/>
      <c r="B60" s="7" t="s">
        <v>323</v>
      </c>
      <c r="C60" s="7"/>
      <c r="D60" s="7"/>
      <c r="E60" s="7"/>
      <c r="F60" s="7"/>
      <c r="G60" s="7"/>
      <c r="H60" s="7"/>
      <c r="I60" s="7"/>
      <c r="J60" s="7"/>
      <c r="K60" s="7"/>
      <c r="L60" s="9"/>
      <c r="M60" s="10"/>
      <c r="N60" s="10"/>
      <c r="O60" s="10"/>
      <c r="P60" s="10"/>
      <c r="Q60" s="10"/>
      <c r="R60" s="10"/>
      <c r="S60" s="10"/>
      <c r="T60" s="10"/>
      <c r="U60" s="10"/>
      <c r="V60" s="7"/>
      <c r="W60" s="9"/>
      <c r="X60" s="10"/>
    </row>
    <row r="61" spans="1:24" ht="16.5" customHeight="1" x14ac:dyDescent="0.2">
      <c r="A61" s="7"/>
      <c r="B61" s="7"/>
      <c r="C61" s="7" t="s">
        <v>175</v>
      </c>
      <c r="D61" s="7"/>
      <c r="E61" s="7"/>
      <c r="F61" s="7"/>
      <c r="G61" s="7"/>
      <c r="H61" s="7"/>
      <c r="I61" s="7"/>
      <c r="J61" s="7"/>
      <c r="K61" s="7"/>
      <c r="L61" s="9" t="s">
        <v>319</v>
      </c>
      <c r="M61" s="125">
        <v>5.7</v>
      </c>
      <c r="N61" s="125">
        <v>7.4</v>
      </c>
      <c r="O61" s="125">
        <v>8.4</v>
      </c>
      <c r="P61" s="125">
        <v>6</v>
      </c>
      <c r="Q61" s="125">
        <v>8.4</v>
      </c>
      <c r="R61" s="120" t="s">
        <v>176</v>
      </c>
      <c r="S61" s="125">
        <v>5.8</v>
      </c>
      <c r="T61" s="120" t="s">
        <v>176</v>
      </c>
      <c r="U61" s="125">
        <v>6.9</v>
      </c>
      <c r="V61" s="7"/>
      <c r="W61" s="9" t="s">
        <v>76</v>
      </c>
      <c r="X61" s="130">
        <v>639</v>
      </c>
    </row>
    <row r="62" spans="1:24" ht="16.5" customHeight="1" x14ac:dyDescent="0.2">
      <c r="A62" s="7"/>
      <c r="B62" s="7"/>
      <c r="C62" s="7" t="s">
        <v>177</v>
      </c>
      <c r="D62" s="7"/>
      <c r="E62" s="7"/>
      <c r="F62" s="7"/>
      <c r="G62" s="7"/>
      <c r="H62" s="7"/>
      <c r="I62" s="7"/>
      <c r="J62" s="7"/>
      <c r="K62" s="7"/>
      <c r="L62" s="9" t="s">
        <v>319</v>
      </c>
      <c r="M62" s="125">
        <v>9</v>
      </c>
      <c r="N62" s="125">
        <v>6.5</v>
      </c>
      <c r="O62" s="125">
        <v>9.8000000000000007</v>
      </c>
      <c r="P62" s="125">
        <v>9.1999999999999993</v>
      </c>
      <c r="Q62" s="125">
        <v>6.9</v>
      </c>
      <c r="R62" s="125">
        <v>6.1</v>
      </c>
      <c r="S62" s="125" t="s">
        <v>148</v>
      </c>
      <c r="T62" s="120" t="s">
        <v>176</v>
      </c>
      <c r="U62" s="125">
        <v>8.1999999999999993</v>
      </c>
      <c r="V62" s="7"/>
      <c r="W62" s="9" t="s">
        <v>76</v>
      </c>
      <c r="X62" s="130">
        <v>181</v>
      </c>
    </row>
    <row r="63" spans="1:24" ht="16.5" customHeight="1" x14ac:dyDescent="0.2">
      <c r="A63" s="7"/>
      <c r="B63" s="7"/>
      <c r="C63" s="7" t="s">
        <v>178</v>
      </c>
      <c r="D63" s="7"/>
      <c r="E63" s="7"/>
      <c r="F63" s="7"/>
      <c r="G63" s="7"/>
      <c r="H63" s="7"/>
      <c r="I63" s="7"/>
      <c r="J63" s="7"/>
      <c r="K63" s="7"/>
      <c r="L63" s="9" t="s">
        <v>319</v>
      </c>
      <c r="M63" s="122">
        <v>10.6</v>
      </c>
      <c r="N63" s="125">
        <v>7.1</v>
      </c>
      <c r="O63" s="125">
        <v>9.1</v>
      </c>
      <c r="P63" s="125">
        <v>7.9</v>
      </c>
      <c r="Q63" s="120" t="s">
        <v>150</v>
      </c>
      <c r="R63" s="122">
        <v>10.1</v>
      </c>
      <c r="S63" s="120" t="s">
        <v>176</v>
      </c>
      <c r="T63" s="120" t="s">
        <v>181</v>
      </c>
      <c r="U63" s="125">
        <v>8.6999999999999993</v>
      </c>
      <c r="V63" s="7"/>
      <c r="W63" s="9" t="s">
        <v>76</v>
      </c>
      <c r="X63" s="131">
        <v>77</v>
      </c>
    </row>
    <row r="64" spans="1:24" ht="16.5" customHeight="1" x14ac:dyDescent="0.2">
      <c r="A64" s="7"/>
      <c r="B64" s="7"/>
      <c r="C64" s="7" t="s">
        <v>179</v>
      </c>
      <c r="D64" s="7"/>
      <c r="E64" s="7"/>
      <c r="F64" s="7"/>
      <c r="G64" s="7"/>
      <c r="H64" s="7"/>
      <c r="I64" s="7"/>
      <c r="J64" s="7"/>
      <c r="K64" s="7"/>
      <c r="L64" s="9" t="s">
        <v>319</v>
      </c>
      <c r="M64" s="120" t="s">
        <v>150</v>
      </c>
      <c r="N64" s="125" t="s">
        <v>148</v>
      </c>
      <c r="O64" s="120" t="s">
        <v>150</v>
      </c>
      <c r="P64" s="120" t="s">
        <v>150</v>
      </c>
      <c r="Q64" s="125" t="s">
        <v>148</v>
      </c>
      <c r="R64" s="125" t="s">
        <v>148</v>
      </c>
      <c r="S64" s="120" t="s">
        <v>176</v>
      </c>
      <c r="T64" s="120" t="s">
        <v>181</v>
      </c>
      <c r="U64" s="125">
        <v>7.1</v>
      </c>
      <c r="V64" s="7"/>
      <c r="W64" s="9" t="s">
        <v>76</v>
      </c>
      <c r="X64" s="132">
        <v>9</v>
      </c>
    </row>
    <row r="65" spans="1:24" ht="16.5" customHeight="1" x14ac:dyDescent="0.2">
      <c r="A65" s="7"/>
      <c r="B65" s="7"/>
      <c r="C65" s="7" t="s">
        <v>347</v>
      </c>
      <c r="D65" s="7"/>
      <c r="E65" s="7"/>
      <c r="F65" s="7"/>
      <c r="G65" s="7"/>
      <c r="H65" s="7"/>
      <c r="I65" s="7"/>
      <c r="J65" s="7"/>
      <c r="K65" s="7"/>
      <c r="L65" s="9" t="s">
        <v>319</v>
      </c>
      <c r="M65" s="125" t="s">
        <v>148</v>
      </c>
      <c r="N65" s="120" t="s">
        <v>176</v>
      </c>
      <c r="O65" s="120" t="s">
        <v>150</v>
      </c>
      <c r="P65" s="120" t="s">
        <v>150</v>
      </c>
      <c r="Q65" s="120" t="s">
        <v>150</v>
      </c>
      <c r="R65" s="125" t="s">
        <v>148</v>
      </c>
      <c r="S65" s="120" t="s">
        <v>176</v>
      </c>
      <c r="T65" s="120" t="s">
        <v>181</v>
      </c>
      <c r="U65" s="122">
        <v>12.6</v>
      </c>
      <c r="V65" s="7"/>
      <c r="W65" s="9" t="s">
        <v>76</v>
      </c>
      <c r="X65" s="132">
        <v>8</v>
      </c>
    </row>
    <row r="66" spans="1:24" ht="16.5" customHeight="1" x14ac:dyDescent="0.2">
      <c r="A66" s="7" t="s">
        <v>114</v>
      </c>
      <c r="B66" s="7"/>
      <c r="C66" s="7"/>
      <c r="D66" s="7"/>
      <c r="E66" s="7"/>
      <c r="F66" s="7"/>
      <c r="G66" s="7"/>
      <c r="H66" s="7"/>
      <c r="I66" s="7"/>
      <c r="J66" s="7"/>
      <c r="K66" s="7"/>
      <c r="L66" s="9"/>
      <c r="M66" s="10"/>
      <c r="N66" s="10"/>
      <c r="O66" s="10"/>
      <c r="P66" s="10"/>
      <c r="Q66" s="10"/>
      <c r="R66" s="10"/>
      <c r="S66" s="10"/>
      <c r="T66" s="10"/>
      <c r="U66" s="10"/>
      <c r="V66" s="7"/>
      <c r="W66" s="9"/>
      <c r="X66" s="10"/>
    </row>
    <row r="67" spans="1:24" ht="16.5" customHeight="1" x14ac:dyDescent="0.2">
      <c r="A67" s="7"/>
      <c r="B67" s="7" t="s">
        <v>318</v>
      </c>
      <c r="C67" s="7"/>
      <c r="D67" s="7"/>
      <c r="E67" s="7"/>
      <c r="F67" s="7"/>
      <c r="G67" s="7"/>
      <c r="H67" s="7"/>
      <c r="I67" s="7"/>
      <c r="J67" s="7"/>
      <c r="K67" s="7"/>
      <c r="L67" s="9"/>
      <c r="M67" s="10"/>
      <c r="N67" s="10"/>
      <c r="O67" s="10"/>
      <c r="P67" s="10"/>
      <c r="Q67" s="10"/>
      <c r="R67" s="10"/>
      <c r="S67" s="10"/>
      <c r="T67" s="10"/>
      <c r="U67" s="10"/>
      <c r="V67" s="7"/>
      <c r="W67" s="9"/>
      <c r="X67" s="10"/>
    </row>
    <row r="68" spans="1:24" ht="16.5" customHeight="1" x14ac:dyDescent="0.2">
      <c r="A68" s="7"/>
      <c r="B68" s="7"/>
      <c r="C68" s="7" t="s">
        <v>175</v>
      </c>
      <c r="D68" s="7"/>
      <c r="E68" s="7"/>
      <c r="F68" s="7"/>
      <c r="G68" s="7"/>
      <c r="H68" s="7"/>
      <c r="I68" s="7"/>
      <c r="J68" s="7"/>
      <c r="K68" s="7"/>
      <c r="L68" s="9" t="s">
        <v>319</v>
      </c>
      <c r="M68" s="122">
        <v>52.4</v>
      </c>
      <c r="N68" s="122">
        <v>51.4</v>
      </c>
      <c r="O68" s="122">
        <v>55.9</v>
      </c>
      <c r="P68" s="122">
        <v>45.9</v>
      </c>
      <c r="Q68" s="122">
        <v>49.2</v>
      </c>
      <c r="R68" s="120" t="s">
        <v>176</v>
      </c>
      <c r="S68" s="122">
        <v>52.4</v>
      </c>
      <c r="T68" s="120" t="s">
        <v>176</v>
      </c>
      <c r="U68" s="122">
        <v>51.7</v>
      </c>
      <c r="V68" s="7"/>
      <c r="W68" s="9" t="s">
        <v>76</v>
      </c>
      <c r="X68" s="129">
        <v>9998</v>
      </c>
    </row>
    <row r="69" spans="1:24" ht="16.5" customHeight="1" x14ac:dyDescent="0.2">
      <c r="A69" s="7"/>
      <c r="B69" s="7"/>
      <c r="C69" s="7" t="s">
        <v>177</v>
      </c>
      <c r="D69" s="7"/>
      <c r="E69" s="7"/>
      <c r="F69" s="7"/>
      <c r="G69" s="7"/>
      <c r="H69" s="7"/>
      <c r="I69" s="7"/>
      <c r="J69" s="7"/>
      <c r="K69" s="7"/>
      <c r="L69" s="9" t="s">
        <v>319</v>
      </c>
      <c r="M69" s="122">
        <v>54.2</v>
      </c>
      <c r="N69" s="122">
        <v>62.1</v>
      </c>
      <c r="O69" s="122">
        <v>60.1</v>
      </c>
      <c r="P69" s="122">
        <v>50.4</v>
      </c>
      <c r="Q69" s="122">
        <v>52.2</v>
      </c>
      <c r="R69" s="122">
        <v>56.7</v>
      </c>
      <c r="S69" s="125" t="s">
        <v>148</v>
      </c>
      <c r="T69" s="120" t="s">
        <v>176</v>
      </c>
      <c r="U69" s="122">
        <v>57.4</v>
      </c>
      <c r="V69" s="7"/>
      <c r="W69" s="9" t="s">
        <v>76</v>
      </c>
      <c r="X69" s="129">
        <v>3480</v>
      </c>
    </row>
    <row r="70" spans="1:24" ht="16.5" customHeight="1" x14ac:dyDescent="0.2">
      <c r="A70" s="7"/>
      <c r="B70" s="7"/>
      <c r="C70" s="7" t="s">
        <v>178</v>
      </c>
      <c r="D70" s="7"/>
      <c r="E70" s="7"/>
      <c r="F70" s="7"/>
      <c r="G70" s="7"/>
      <c r="H70" s="7"/>
      <c r="I70" s="7"/>
      <c r="J70" s="7"/>
      <c r="K70" s="7"/>
      <c r="L70" s="9" t="s">
        <v>319</v>
      </c>
      <c r="M70" s="122">
        <v>55</v>
      </c>
      <c r="N70" s="122">
        <v>65.8</v>
      </c>
      <c r="O70" s="122">
        <v>58.2</v>
      </c>
      <c r="P70" s="122">
        <v>55.2</v>
      </c>
      <c r="Q70" s="122">
        <v>65.099999999999994</v>
      </c>
      <c r="R70" s="122">
        <v>55.7</v>
      </c>
      <c r="S70" s="120" t="s">
        <v>176</v>
      </c>
      <c r="T70" s="122">
        <v>51.5</v>
      </c>
      <c r="U70" s="122">
        <v>58.5</v>
      </c>
      <c r="V70" s="7"/>
      <c r="W70" s="9" t="s">
        <v>76</v>
      </c>
      <c r="X70" s="129">
        <v>1586</v>
      </c>
    </row>
    <row r="71" spans="1:24" ht="16.5" customHeight="1" x14ac:dyDescent="0.2">
      <c r="A71" s="7"/>
      <c r="B71" s="7"/>
      <c r="C71" s="7" t="s">
        <v>179</v>
      </c>
      <c r="D71" s="7"/>
      <c r="E71" s="7"/>
      <c r="F71" s="7"/>
      <c r="G71" s="7"/>
      <c r="H71" s="7"/>
      <c r="I71" s="7"/>
      <c r="J71" s="7"/>
      <c r="K71" s="7"/>
      <c r="L71" s="9" t="s">
        <v>319</v>
      </c>
      <c r="M71" s="122">
        <v>60.6</v>
      </c>
      <c r="N71" s="120" t="s">
        <v>150</v>
      </c>
      <c r="O71" s="122">
        <v>61.1</v>
      </c>
      <c r="P71" s="122">
        <v>44.5</v>
      </c>
      <c r="Q71" s="122">
        <v>70.5</v>
      </c>
      <c r="R71" s="124">
        <v>100.6</v>
      </c>
      <c r="S71" s="120" t="s">
        <v>176</v>
      </c>
      <c r="T71" s="122">
        <v>58.9</v>
      </c>
      <c r="U71" s="122">
        <v>59.2</v>
      </c>
      <c r="V71" s="7"/>
      <c r="W71" s="9" t="s">
        <v>76</v>
      </c>
      <c r="X71" s="130">
        <v>181</v>
      </c>
    </row>
    <row r="72" spans="1:24" ht="16.5" customHeight="1" x14ac:dyDescent="0.2">
      <c r="A72" s="7"/>
      <c r="B72" s="7"/>
      <c r="C72" s="7" t="s">
        <v>347</v>
      </c>
      <c r="D72" s="7"/>
      <c r="E72" s="7"/>
      <c r="F72" s="7"/>
      <c r="G72" s="7"/>
      <c r="H72" s="7"/>
      <c r="I72" s="7"/>
      <c r="J72" s="7"/>
      <c r="K72" s="7"/>
      <c r="L72" s="9" t="s">
        <v>319</v>
      </c>
      <c r="M72" s="120" t="s">
        <v>150</v>
      </c>
      <c r="N72" s="120" t="s">
        <v>176</v>
      </c>
      <c r="O72" s="122">
        <v>63.8</v>
      </c>
      <c r="P72" s="122">
        <v>42.4</v>
      </c>
      <c r="Q72" s="122">
        <v>63.5</v>
      </c>
      <c r="R72" s="120" t="s">
        <v>150</v>
      </c>
      <c r="S72" s="120" t="s">
        <v>176</v>
      </c>
      <c r="T72" s="122">
        <v>21.1</v>
      </c>
      <c r="U72" s="122">
        <v>54.3</v>
      </c>
      <c r="V72" s="7"/>
      <c r="W72" s="9" t="s">
        <v>76</v>
      </c>
      <c r="X72" s="131">
        <v>81</v>
      </c>
    </row>
    <row r="73" spans="1:24" ht="16.5" customHeight="1" x14ac:dyDescent="0.2">
      <c r="A73" s="7"/>
      <c r="B73" s="7" t="s">
        <v>320</v>
      </c>
      <c r="C73" s="7"/>
      <c r="D73" s="7"/>
      <c r="E73" s="7"/>
      <c r="F73" s="7"/>
      <c r="G73" s="7"/>
      <c r="H73" s="7"/>
      <c r="I73" s="7"/>
      <c r="J73" s="7"/>
      <c r="K73" s="7"/>
      <c r="L73" s="9"/>
      <c r="M73" s="10"/>
      <c r="N73" s="10"/>
      <c r="O73" s="10"/>
      <c r="P73" s="10"/>
      <c r="Q73" s="10"/>
      <c r="R73" s="10"/>
      <c r="S73" s="10"/>
      <c r="T73" s="10"/>
      <c r="U73" s="10"/>
      <c r="V73" s="7"/>
      <c r="W73" s="9"/>
      <c r="X73" s="10"/>
    </row>
    <row r="74" spans="1:24" ht="16.5" customHeight="1" x14ac:dyDescent="0.2">
      <c r="A74" s="7"/>
      <c r="B74" s="7"/>
      <c r="C74" s="7" t="s">
        <v>175</v>
      </c>
      <c r="D74" s="7"/>
      <c r="E74" s="7"/>
      <c r="F74" s="7"/>
      <c r="G74" s="7"/>
      <c r="H74" s="7"/>
      <c r="I74" s="7"/>
      <c r="J74" s="7"/>
      <c r="K74" s="7"/>
      <c r="L74" s="9" t="s">
        <v>319</v>
      </c>
      <c r="M74" s="122">
        <v>42.4</v>
      </c>
      <c r="N74" s="122">
        <v>39.700000000000003</v>
      </c>
      <c r="O74" s="122">
        <v>46.9</v>
      </c>
      <c r="P74" s="122">
        <v>40</v>
      </c>
      <c r="Q74" s="122">
        <v>43.6</v>
      </c>
      <c r="R74" s="120" t="s">
        <v>176</v>
      </c>
      <c r="S74" s="122">
        <v>37.1</v>
      </c>
      <c r="T74" s="120" t="s">
        <v>176</v>
      </c>
      <c r="U74" s="122">
        <v>42.2</v>
      </c>
      <c r="V74" s="7"/>
      <c r="W74" s="9" t="s">
        <v>76</v>
      </c>
      <c r="X74" s="129">
        <v>8237</v>
      </c>
    </row>
    <row r="75" spans="1:24" ht="16.5" customHeight="1" x14ac:dyDescent="0.2">
      <c r="A75" s="7"/>
      <c r="B75" s="7"/>
      <c r="C75" s="7" t="s">
        <v>177</v>
      </c>
      <c r="D75" s="7"/>
      <c r="E75" s="7"/>
      <c r="F75" s="7"/>
      <c r="G75" s="7"/>
      <c r="H75" s="7"/>
      <c r="I75" s="7"/>
      <c r="J75" s="7"/>
      <c r="K75" s="7"/>
      <c r="L75" s="9" t="s">
        <v>319</v>
      </c>
      <c r="M75" s="122">
        <v>43.2</v>
      </c>
      <c r="N75" s="122">
        <v>46.2</v>
      </c>
      <c r="O75" s="122">
        <v>46.5</v>
      </c>
      <c r="P75" s="122">
        <v>39.6</v>
      </c>
      <c r="Q75" s="122">
        <v>39.700000000000003</v>
      </c>
      <c r="R75" s="122">
        <v>44.4</v>
      </c>
      <c r="S75" s="125" t="s">
        <v>148</v>
      </c>
      <c r="T75" s="120" t="s">
        <v>176</v>
      </c>
      <c r="U75" s="122">
        <v>44.3</v>
      </c>
      <c r="V75" s="7"/>
      <c r="W75" s="9" t="s">
        <v>76</v>
      </c>
      <c r="X75" s="129">
        <v>2824</v>
      </c>
    </row>
    <row r="76" spans="1:24" ht="16.5" customHeight="1" x14ac:dyDescent="0.2">
      <c r="A76" s="7"/>
      <c r="B76" s="7"/>
      <c r="C76" s="7" t="s">
        <v>178</v>
      </c>
      <c r="D76" s="7"/>
      <c r="E76" s="7"/>
      <c r="F76" s="7"/>
      <c r="G76" s="7"/>
      <c r="H76" s="7"/>
      <c r="I76" s="7"/>
      <c r="J76" s="7"/>
      <c r="K76" s="7"/>
      <c r="L76" s="9" t="s">
        <v>319</v>
      </c>
      <c r="M76" s="122">
        <v>48</v>
      </c>
      <c r="N76" s="122">
        <v>46.2</v>
      </c>
      <c r="O76" s="122">
        <v>57.9</v>
      </c>
      <c r="P76" s="122">
        <v>43.9</v>
      </c>
      <c r="Q76" s="122">
        <v>49.2</v>
      </c>
      <c r="R76" s="122">
        <v>48</v>
      </c>
      <c r="S76" s="120" t="s">
        <v>176</v>
      </c>
      <c r="T76" s="122">
        <v>43.9</v>
      </c>
      <c r="U76" s="122">
        <v>50.1</v>
      </c>
      <c r="V76" s="7"/>
      <c r="W76" s="9" t="s">
        <v>76</v>
      </c>
      <c r="X76" s="129">
        <v>1401</v>
      </c>
    </row>
    <row r="77" spans="1:24" ht="16.5" customHeight="1" x14ac:dyDescent="0.2">
      <c r="A77" s="7"/>
      <c r="B77" s="7"/>
      <c r="C77" s="7" t="s">
        <v>179</v>
      </c>
      <c r="D77" s="7"/>
      <c r="E77" s="7"/>
      <c r="F77" s="7"/>
      <c r="G77" s="7"/>
      <c r="H77" s="7"/>
      <c r="I77" s="7"/>
      <c r="J77" s="7"/>
      <c r="K77" s="7"/>
      <c r="L77" s="9" t="s">
        <v>319</v>
      </c>
      <c r="M77" s="122">
        <v>46.7</v>
      </c>
      <c r="N77" s="120" t="s">
        <v>150</v>
      </c>
      <c r="O77" s="122">
        <v>51.2</v>
      </c>
      <c r="P77" s="122">
        <v>44</v>
      </c>
      <c r="Q77" s="122">
        <v>34.6</v>
      </c>
      <c r="R77" s="122">
        <v>57</v>
      </c>
      <c r="S77" s="120" t="s">
        <v>176</v>
      </c>
      <c r="T77" s="122">
        <v>51.9</v>
      </c>
      <c r="U77" s="122">
        <v>47</v>
      </c>
      <c r="V77" s="7"/>
      <c r="W77" s="9" t="s">
        <v>76</v>
      </c>
      <c r="X77" s="130">
        <v>144</v>
      </c>
    </row>
    <row r="78" spans="1:24" ht="16.5" customHeight="1" x14ac:dyDescent="0.2">
      <c r="A78" s="7"/>
      <c r="B78" s="7"/>
      <c r="C78" s="7" t="s">
        <v>347</v>
      </c>
      <c r="D78" s="7"/>
      <c r="E78" s="7"/>
      <c r="F78" s="7"/>
      <c r="G78" s="7"/>
      <c r="H78" s="7"/>
      <c r="I78" s="7"/>
      <c r="J78" s="7"/>
      <c r="K78" s="7"/>
      <c r="L78" s="9" t="s">
        <v>319</v>
      </c>
      <c r="M78" s="122">
        <v>68.400000000000006</v>
      </c>
      <c r="N78" s="120" t="s">
        <v>176</v>
      </c>
      <c r="O78" s="122">
        <v>53.6</v>
      </c>
      <c r="P78" s="122">
        <v>64.8</v>
      </c>
      <c r="Q78" s="122">
        <v>55</v>
      </c>
      <c r="R78" s="125" t="s">
        <v>148</v>
      </c>
      <c r="S78" s="120" t="s">
        <v>176</v>
      </c>
      <c r="T78" s="122">
        <v>21</v>
      </c>
      <c r="U78" s="122">
        <v>49.6</v>
      </c>
      <c r="V78" s="7"/>
      <c r="W78" s="9" t="s">
        <v>76</v>
      </c>
      <c r="X78" s="131">
        <v>72</v>
      </c>
    </row>
    <row r="79" spans="1:24" ht="16.5" customHeight="1" x14ac:dyDescent="0.2">
      <c r="A79" s="7"/>
      <c r="B79" s="7" t="s">
        <v>321</v>
      </c>
      <c r="C79" s="7"/>
      <c r="D79" s="7"/>
      <c r="E79" s="7"/>
      <c r="F79" s="7"/>
      <c r="G79" s="7"/>
      <c r="H79" s="7"/>
      <c r="I79" s="7"/>
      <c r="J79" s="7"/>
      <c r="K79" s="7"/>
      <c r="L79" s="9"/>
      <c r="M79" s="10"/>
      <c r="N79" s="10"/>
      <c r="O79" s="10"/>
      <c r="P79" s="10"/>
      <c r="Q79" s="10"/>
      <c r="R79" s="10"/>
      <c r="S79" s="10"/>
      <c r="T79" s="10"/>
      <c r="U79" s="10"/>
      <c r="V79" s="7"/>
      <c r="W79" s="9"/>
      <c r="X79" s="10"/>
    </row>
    <row r="80" spans="1:24" ht="16.5" customHeight="1" x14ac:dyDescent="0.2">
      <c r="A80" s="7"/>
      <c r="B80" s="7"/>
      <c r="C80" s="7" t="s">
        <v>175</v>
      </c>
      <c r="D80" s="7"/>
      <c r="E80" s="7"/>
      <c r="F80" s="7"/>
      <c r="G80" s="7"/>
      <c r="H80" s="7"/>
      <c r="I80" s="7"/>
      <c r="J80" s="7"/>
      <c r="K80" s="7"/>
      <c r="L80" s="9" t="s">
        <v>319</v>
      </c>
      <c r="M80" s="122">
        <v>49.1</v>
      </c>
      <c r="N80" s="122">
        <v>37.9</v>
      </c>
      <c r="O80" s="122">
        <v>77.400000000000006</v>
      </c>
      <c r="P80" s="122">
        <v>49.7</v>
      </c>
      <c r="Q80" s="122">
        <v>35.799999999999997</v>
      </c>
      <c r="R80" s="120" t="s">
        <v>176</v>
      </c>
      <c r="S80" s="122">
        <v>56.6</v>
      </c>
      <c r="T80" s="120" t="s">
        <v>176</v>
      </c>
      <c r="U80" s="122">
        <v>50.2</v>
      </c>
      <c r="V80" s="7"/>
      <c r="W80" s="9" t="s">
        <v>76</v>
      </c>
      <c r="X80" s="129">
        <v>9539</v>
      </c>
    </row>
    <row r="81" spans="1:24" ht="16.5" customHeight="1" x14ac:dyDescent="0.2">
      <c r="A81" s="7"/>
      <c r="B81" s="7"/>
      <c r="C81" s="7" t="s">
        <v>177</v>
      </c>
      <c r="D81" s="7"/>
      <c r="E81" s="7"/>
      <c r="F81" s="7"/>
      <c r="G81" s="7"/>
      <c r="H81" s="7"/>
      <c r="I81" s="7"/>
      <c r="J81" s="7"/>
      <c r="K81" s="7"/>
      <c r="L81" s="9" t="s">
        <v>319</v>
      </c>
      <c r="M81" s="122">
        <v>70.400000000000006</v>
      </c>
      <c r="N81" s="122">
        <v>56.1</v>
      </c>
      <c r="O81" s="122">
        <v>80.7</v>
      </c>
      <c r="P81" s="122">
        <v>80.099999999999994</v>
      </c>
      <c r="Q81" s="122">
        <v>49.1</v>
      </c>
      <c r="R81" s="122">
        <v>52.3</v>
      </c>
      <c r="S81" s="125" t="s">
        <v>148</v>
      </c>
      <c r="T81" s="120" t="s">
        <v>176</v>
      </c>
      <c r="U81" s="122">
        <v>66.900000000000006</v>
      </c>
      <c r="V81" s="7"/>
      <c r="W81" s="9" t="s">
        <v>76</v>
      </c>
      <c r="X81" s="129">
        <v>3759</v>
      </c>
    </row>
    <row r="82" spans="1:24" ht="16.5" customHeight="1" x14ac:dyDescent="0.2">
      <c r="A82" s="7"/>
      <c r="B82" s="7"/>
      <c r="C82" s="7" t="s">
        <v>178</v>
      </c>
      <c r="D82" s="7"/>
      <c r="E82" s="7"/>
      <c r="F82" s="7"/>
      <c r="G82" s="7"/>
      <c r="H82" s="7"/>
      <c r="I82" s="7"/>
      <c r="J82" s="7"/>
      <c r="K82" s="7"/>
      <c r="L82" s="9" t="s">
        <v>319</v>
      </c>
      <c r="M82" s="122">
        <v>59.1</v>
      </c>
      <c r="N82" s="122">
        <v>54.4</v>
      </c>
      <c r="O82" s="122">
        <v>73.599999999999994</v>
      </c>
      <c r="P82" s="122">
        <v>57.1</v>
      </c>
      <c r="Q82" s="122">
        <v>38.5</v>
      </c>
      <c r="R82" s="122">
        <v>47.2</v>
      </c>
      <c r="S82" s="120" t="s">
        <v>176</v>
      </c>
      <c r="T82" s="122">
        <v>52.2</v>
      </c>
      <c r="U82" s="122">
        <v>59.3</v>
      </c>
      <c r="V82" s="7"/>
      <c r="W82" s="9" t="s">
        <v>76</v>
      </c>
      <c r="X82" s="129">
        <v>1516</v>
      </c>
    </row>
    <row r="83" spans="1:24" ht="16.5" customHeight="1" x14ac:dyDescent="0.2">
      <c r="A83" s="7"/>
      <c r="B83" s="7"/>
      <c r="C83" s="7" t="s">
        <v>179</v>
      </c>
      <c r="D83" s="7"/>
      <c r="E83" s="7"/>
      <c r="F83" s="7"/>
      <c r="G83" s="7"/>
      <c r="H83" s="7"/>
      <c r="I83" s="7"/>
      <c r="J83" s="7"/>
      <c r="K83" s="7"/>
      <c r="L83" s="9" t="s">
        <v>319</v>
      </c>
      <c r="M83" s="122">
        <v>39.299999999999997</v>
      </c>
      <c r="N83" s="120" t="s">
        <v>150</v>
      </c>
      <c r="O83" s="122">
        <v>62.5</v>
      </c>
      <c r="P83" s="122">
        <v>51.6</v>
      </c>
      <c r="Q83" s="122">
        <v>39.299999999999997</v>
      </c>
      <c r="R83" s="120" t="s">
        <v>150</v>
      </c>
      <c r="S83" s="120" t="s">
        <v>176</v>
      </c>
      <c r="T83" s="122">
        <v>22.8</v>
      </c>
      <c r="U83" s="122">
        <v>45.9</v>
      </c>
      <c r="V83" s="7"/>
      <c r="W83" s="9" t="s">
        <v>76</v>
      </c>
      <c r="X83" s="130">
        <v>141</v>
      </c>
    </row>
    <row r="84" spans="1:24" ht="16.5" customHeight="1" x14ac:dyDescent="0.2">
      <c r="A84" s="7"/>
      <c r="B84" s="7"/>
      <c r="C84" s="7" t="s">
        <v>347</v>
      </c>
      <c r="D84" s="7"/>
      <c r="E84" s="7"/>
      <c r="F84" s="7"/>
      <c r="G84" s="7"/>
      <c r="H84" s="7"/>
      <c r="I84" s="7"/>
      <c r="J84" s="7"/>
      <c r="K84" s="7"/>
      <c r="L84" s="9" t="s">
        <v>319</v>
      </c>
      <c r="M84" s="120" t="s">
        <v>150</v>
      </c>
      <c r="N84" s="120" t="s">
        <v>176</v>
      </c>
      <c r="O84" s="122">
        <v>71.5</v>
      </c>
      <c r="P84" s="122">
        <v>39.799999999999997</v>
      </c>
      <c r="Q84" s="120" t="s">
        <v>150</v>
      </c>
      <c r="R84" s="120" t="s">
        <v>150</v>
      </c>
      <c r="S84" s="120" t="s">
        <v>176</v>
      </c>
      <c r="T84" s="120" t="s">
        <v>150</v>
      </c>
      <c r="U84" s="122">
        <v>38.700000000000003</v>
      </c>
      <c r="V84" s="7"/>
      <c r="W84" s="9" t="s">
        <v>76</v>
      </c>
      <c r="X84" s="131">
        <v>63</v>
      </c>
    </row>
    <row r="85" spans="1:24" ht="16.5" customHeight="1" x14ac:dyDescent="0.2">
      <c r="A85" s="7"/>
      <c r="B85" s="7" t="s">
        <v>322</v>
      </c>
      <c r="C85" s="7"/>
      <c r="D85" s="7"/>
      <c r="E85" s="7"/>
      <c r="F85" s="7"/>
      <c r="G85" s="7"/>
      <c r="H85" s="7"/>
      <c r="I85" s="7"/>
      <c r="J85" s="7"/>
      <c r="K85" s="7"/>
      <c r="L85" s="9"/>
      <c r="M85" s="10"/>
      <c r="N85" s="10"/>
      <c r="O85" s="10"/>
      <c r="P85" s="10"/>
      <c r="Q85" s="10"/>
      <c r="R85" s="10"/>
      <c r="S85" s="10"/>
      <c r="T85" s="10"/>
      <c r="U85" s="10"/>
      <c r="V85" s="7"/>
      <c r="W85" s="9"/>
      <c r="X85" s="10"/>
    </row>
    <row r="86" spans="1:24" ht="16.5" customHeight="1" x14ac:dyDescent="0.2">
      <c r="A86" s="7"/>
      <c r="B86" s="7"/>
      <c r="C86" s="7" t="s">
        <v>175</v>
      </c>
      <c r="D86" s="7"/>
      <c r="E86" s="7"/>
      <c r="F86" s="7"/>
      <c r="G86" s="7"/>
      <c r="H86" s="7"/>
      <c r="I86" s="7"/>
      <c r="J86" s="7"/>
      <c r="K86" s="7"/>
      <c r="L86" s="9" t="s">
        <v>319</v>
      </c>
      <c r="M86" s="124">
        <v>126.3</v>
      </c>
      <c r="N86" s="124">
        <v>125.1</v>
      </c>
      <c r="O86" s="124">
        <v>129.69999999999999</v>
      </c>
      <c r="P86" s="124">
        <v>131.69999999999999</v>
      </c>
      <c r="Q86" s="124">
        <v>136.1</v>
      </c>
      <c r="R86" s="120" t="s">
        <v>176</v>
      </c>
      <c r="S86" s="124">
        <v>145.5</v>
      </c>
      <c r="T86" s="120" t="s">
        <v>176</v>
      </c>
      <c r="U86" s="124">
        <v>128.4</v>
      </c>
      <c r="V86" s="7"/>
      <c r="W86" s="9" t="s">
        <v>76</v>
      </c>
      <c r="X86" s="128">
        <v>12483</v>
      </c>
    </row>
    <row r="87" spans="1:24" ht="16.5" customHeight="1" x14ac:dyDescent="0.2">
      <c r="A87" s="7"/>
      <c r="B87" s="7"/>
      <c r="C87" s="7" t="s">
        <v>177</v>
      </c>
      <c r="D87" s="7"/>
      <c r="E87" s="7"/>
      <c r="F87" s="7"/>
      <c r="G87" s="7"/>
      <c r="H87" s="7"/>
      <c r="I87" s="7"/>
      <c r="J87" s="7"/>
      <c r="K87" s="7"/>
      <c r="L87" s="9" t="s">
        <v>319</v>
      </c>
      <c r="M87" s="124">
        <v>122.1</v>
      </c>
      <c r="N87" s="124">
        <v>131.19999999999999</v>
      </c>
      <c r="O87" s="124">
        <v>114.9</v>
      </c>
      <c r="P87" s="124">
        <v>137</v>
      </c>
      <c r="Q87" s="124">
        <v>102.6</v>
      </c>
      <c r="R87" s="124">
        <v>126.2</v>
      </c>
      <c r="S87" s="125" t="s">
        <v>148</v>
      </c>
      <c r="T87" s="120" t="s">
        <v>176</v>
      </c>
      <c r="U87" s="124">
        <v>123.2</v>
      </c>
      <c r="V87" s="7"/>
      <c r="W87" s="9" t="s">
        <v>76</v>
      </c>
      <c r="X87" s="129">
        <v>3567</v>
      </c>
    </row>
    <row r="88" spans="1:24" ht="16.5" customHeight="1" x14ac:dyDescent="0.2">
      <c r="A88" s="7"/>
      <c r="B88" s="7"/>
      <c r="C88" s="7" t="s">
        <v>178</v>
      </c>
      <c r="D88" s="7"/>
      <c r="E88" s="7"/>
      <c r="F88" s="7"/>
      <c r="G88" s="7"/>
      <c r="H88" s="7"/>
      <c r="I88" s="7"/>
      <c r="J88" s="7"/>
      <c r="K88" s="7"/>
      <c r="L88" s="9" t="s">
        <v>319</v>
      </c>
      <c r="M88" s="124">
        <v>125.7</v>
      </c>
      <c r="N88" s="124">
        <v>132.19999999999999</v>
      </c>
      <c r="O88" s="124">
        <v>116.1</v>
      </c>
      <c r="P88" s="124">
        <v>117.5</v>
      </c>
      <c r="Q88" s="124">
        <v>137.30000000000001</v>
      </c>
      <c r="R88" s="124">
        <v>114.8</v>
      </c>
      <c r="S88" s="120" t="s">
        <v>176</v>
      </c>
      <c r="T88" s="124">
        <v>127.9</v>
      </c>
      <c r="U88" s="124">
        <v>123.1</v>
      </c>
      <c r="V88" s="7"/>
      <c r="W88" s="9" t="s">
        <v>76</v>
      </c>
      <c r="X88" s="129">
        <v>1566</v>
      </c>
    </row>
    <row r="89" spans="1:24" ht="16.5" customHeight="1" x14ac:dyDescent="0.2">
      <c r="A89" s="7"/>
      <c r="B89" s="7"/>
      <c r="C89" s="7" t="s">
        <v>179</v>
      </c>
      <c r="D89" s="7"/>
      <c r="E89" s="7"/>
      <c r="F89" s="7"/>
      <c r="G89" s="7"/>
      <c r="H89" s="7"/>
      <c r="I89" s="7"/>
      <c r="J89" s="7"/>
      <c r="K89" s="7"/>
      <c r="L89" s="9" t="s">
        <v>319</v>
      </c>
      <c r="M89" s="122">
        <v>63.3</v>
      </c>
      <c r="N89" s="120" t="s">
        <v>150</v>
      </c>
      <c r="O89" s="124">
        <v>130.6</v>
      </c>
      <c r="P89" s="122">
        <v>88.7</v>
      </c>
      <c r="Q89" s="122">
        <v>91.3</v>
      </c>
      <c r="R89" s="124">
        <v>104.6</v>
      </c>
      <c r="S89" s="120" t="s">
        <v>176</v>
      </c>
      <c r="T89" s="124">
        <v>141.1</v>
      </c>
      <c r="U89" s="124">
        <v>104.5</v>
      </c>
      <c r="V89" s="7"/>
      <c r="W89" s="9" t="s">
        <v>76</v>
      </c>
      <c r="X89" s="130">
        <v>156</v>
      </c>
    </row>
    <row r="90" spans="1:24" ht="16.5" customHeight="1" x14ac:dyDescent="0.2">
      <c r="A90" s="7"/>
      <c r="B90" s="7"/>
      <c r="C90" s="7" t="s">
        <v>347</v>
      </c>
      <c r="D90" s="7"/>
      <c r="E90" s="7"/>
      <c r="F90" s="7"/>
      <c r="G90" s="7"/>
      <c r="H90" s="7"/>
      <c r="I90" s="7"/>
      <c r="J90" s="7"/>
      <c r="K90" s="7"/>
      <c r="L90" s="9" t="s">
        <v>319</v>
      </c>
      <c r="M90" s="120" t="s">
        <v>150</v>
      </c>
      <c r="N90" s="120" t="s">
        <v>176</v>
      </c>
      <c r="O90" s="124">
        <v>146.30000000000001</v>
      </c>
      <c r="P90" s="124">
        <v>103.9</v>
      </c>
      <c r="Q90" s="122">
        <v>68.8</v>
      </c>
      <c r="R90" s="125" t="s">
        <v>148</v>
      </c>
      <c r="S90" s="120" t="s">
        <v>176</v>
      </c>
      <c r="T90" s="122">
        <v>68.2</v>
      </c>
      <c r="U90" s="124">
        <v>103.5</v>
      </c>
      <c r="V90" s="7"/>
      <c r="W90" s="9" t="s">
        <v>76</v>
      </c>
      <c r="X90" s="131">
        <v>87</v>
      </c>
    </row>
    <row r="91" spans="1:24" ht="16.5" customHeight="1" x14ac:dyDescent="0.2">
      <c r="A91" s="7"/>
      <c r="B91" s="7" t="s">
        <v>323</v>
      </c>
      <c r="C91" s="7"/>
      <c r="D91" s="7"/>
      <c r="E91" s="7"/>
      <c r="F91" s="7"/>
      <c r="G91" s="7"/>
      <c r="H91" s="7"/>
      <c r="I91" s="7"/>
      <c r="J91" s="7"/>
      <c r="K91" s="7"/>
      <c r="L91" s="9"/>
      <c r="M91" s="10"/>
      <c r="N91" s="10"/>
      <c r="O91" s="10"/>
      <c r="P91" s="10"/>
      <c r="Q91" s="10"/>
      <c r="R91" s="10"/>
      <c r="S91" s="10"/>
      <c r="T91" s="10"/>
      <c r="U91" s="10"/>
      <c r="V91" s="7"/>
      <c r="W91" s="9"/>
      <c r="X91" s="10"/>
    </row>
    <row r="92" spans="1:24" ht="16.5" customHeight="1" x14ac:dyDescent="0.2">
      <c r="A92" s="7"/>
      <c r="B92" s="7"/>
      <c r="C92" s="7" t="s">
        <v>175</v>
      </c>
      <c r="D92" s="7"/>
      <c r="E92" s="7"/>
      <c r="F92" s="7"/>
      <c r="G92" s="7"/>
      <c r="H92" s="7"/>
      <c r="I92" s="7"/>
      <c r="J92" s="7"/>
      <c r="K92" s="7"/>
      <c r="L92" s="9" t="s">
        <v>319</v>
      </c>
      <c r="M92" s="125">
        <v>6.1</v>
      </c>
      <c r="N92" s="125">
        <v>6.3</v>
      </c>
      <c r="O92" s="125">
        <v>6.4</v>
      </c>
      <c r="P92" s="125">
        <v>6.3</v>
      </c>
      <c r="Q92" s="125">
        <v>7.2</v>
      </c>
      <c r="R92" s="120" t="s">
        <v>176</v>
      </c>
      <c r="S92" s="120" t="s">
        <v>150</v>
      </c>
      <c r="T92" s="120" t="s">
        <v>176</v>
      </c>
      <c r="U92" s="125">
        <v>6.2</v>
      </c>
      <c r="V92" s="7"/>
      <c r="W92" s="9" t="s">
        <v>76</v>
      </c>
      <c r="X92" s="130">
        <v>564</v>
      </c>
    </row>
    <row r="93" spans="1:24" ht="16.5" customHeight="1" x14ac:dyDescent="0.2">
      <c r="A93" s="7"/>
      <c r="B93" s="7"/>
      <c r="C93" s="7" t="s">
        <v>177</v>
      </c>
      <c r="D93" s="7"/>
      <c r="E93" s="7"/>
      <c r="F93" s="7"/>
      <c r="G93" s="7"/>
      <c r="H93" s="7"/>
      <c r="I93" s="7"/>
      <c r="J93" s="7"/>
      <c r="K93" s="7"/>
      <c r="L93" s="9" t="s">
        <v>319</v>
      </c>
      <c r="M93" s="125">
        <v>5</v>
      </c>
      <c r="N93" s="125">
        <v>7</v>
      </c>
      <c r="O93" s="125">
        <v>9.6</v>
      </c>
      <c r="P93" s="125">
        <v>4.7</v>
      </c>
      <c r="Q93" s="125">
        <v>8.6999999999999993</v>
      </c>
      <c r="R93" s="122">
        <v>10.7</v>
      </c>
      <c r="S93" s="125" t="s">
        <v>148</v>
      </c>
      <c r="T93" s="120" t="s">
        <v>176</v>
      </c>
      <c r="U93" s="125">
        <v>7.2</v>
      </c>
      <c r="V93" s="7"/>
      <c r="W93" s="9" t="s">
        <v>76</v>
      </c>
      <c r="X93" s="130">
        <v>160</v>
      </c>
    </row>
    <row r="94" spans="1:24" ht="16.5" customHeight="1" x14ac:dyDescent="0.2">
      <c r="A94" s="7"/>
      <c r="B94" s="7"/>
      <c r="C94" s="7" t="s">
        <v>178</v>
      </c>
      <c r="D94" s="7"/>
      <c r="E94" s="7"/>
      <c r="F94" s="7"/>
      <c r="G94" s="7"/>
      <c r="H94" s="7"/>
      <c r="I94" s="7"/>
      <c r="J94" s="7"/>
      <c r="K94" s="7"/>
      <c r="L94" s="9" t="s">
        <v>319</v>
      </c>
      <c r="M94" s="125">
        <v>9.4</v>
      </c>
      <c r="N94" s="125">
        <v>6.1</v>
      </c>
      <c r="O94" s="122">
        <v>11.4</v>
      </c>
      <c r="P94" s="122">
        <v>14.9</v>
      </c>
      <c r="Q94" s="120" t="s">
        <v>150</v>
      </c>
      <c r="R94" s="122">
        <v>12.2</v>
      </c>
      <c r="S94" s="120" t="s">
        <v>176</v>
      </c>
      <c r="T94" s="120" t="s">
        <v>150</v>
      </c>
      <c r="U94" s="125">
        <v>9.5</v>
      </c>
      <c r="V94" s="7"/>
      <c r="W94" s="9" t="s">
        <v>76</v>
      </c>
      <c r="X94" s="131">
        <v>93</v>
      </c>
    </row>
    <row r="95" spans="1:24" ht="16.5" customHeight="1" x14ac:dyDescent="0.2">
      <c r="A95" s="7"/>
      <c r="B95" s="7"/>
      <c r="C95" s="7" t="s">
        <v>179</v>
      </c>
      <c r="D95" s="7"/>
      <c r="E95" s="7"/>
      <c r="F95" s="7"/>
      <c r="G95" s="7"/>
      <c r="H95" s="7"/>
      <c r="I95" s="7"/>
      <c r="J95" s="7"/>
      <c r="K95" s="7"/>
      <c r="L95" s="9" t="s">
        <v>319</v>
      </c>
      <c r="M95" s="120" t="s">
        <v>150</v>
      </c>
      <c r="N95" s="120" t="s">
        <v>150</v>
      </c>
      <c r="O95" s="120" t="s">
        <v>150</v>
      </c>
      <c r="P95" s="120" t="s">
        <v>150</v>
      </c>
      <c r="Q95" s="120" t="s">
        <v>150</v>
      </c>
      <c r="R95" s="120" t="s">
        <v>150</v>
      </c>
      <c r="S95" s="120" t="s">
        <v>176</v>
      </c>
      <c r="T95" s="120" t="s">
        <v>150</v>
      </c>
      <c r="U95" s="125">
        <v>9.1999999999999993</v>
      </c>
      <c r="V95" s="7"/>
      <c r="W95" s="9" t="s">
        <v>76</v>
      </c>
      <c r="X95" s="131">
        <v>12</v>
      </c>
    </row>
    <row r="96" spans="1:24" ht="16.5" customHeight="1" x14ac:dyDescent="0.2">
      <c r="A96" s="7"/>
      <c r="B96" s="7"/>
      <c r="C96" s="7" t="s">
        <v>347</v>
      </c>
      <c r="D96" s="7"/>
      <c r="E96" s="7"/>
      <c r="F96" s="7"/>
      <c r="G96" s="7"/>
      <c r="H96" s="7"/>
      <c r="I96" s="7"/>
      <c r="J96" s="7"/>
      <c r="K96" s="7"/>
      <c r="L96" s="9" t="s">
        <v>319</v>
      </c>
      <c r="M96" s="120" t="s">
        <v>150</v>
      </c>
      <c r="N96" s="120" t="s">
        <v>176</v>
      </c>
      <c r="O96" s="120" t="s">
        <v>150</v>
      </c>
      <c r="P96" s="120" t="s">
        <v>150</v>
      </c>
      <c r="Q96" s="125" t="s">
        <v>148</v>
      </c>
      <c r="R96" s="125" t="s">
        <v>148</v>
      </c>
      <c r="S96" s="120" t="s">
        <v>176</v>
      </c>
      <c r="T96" s="120" t="s">
        <v>150</v>
      </c>
      <c r="U96" s="122">
        <v>12</v>
      </c>
      <c r="V96" s="7"/>
      <c r="W96" s="9" t="s">
        <v>76</v>
      </c>
      <c r="X96" s="131">
        <v>10</v>
      </c>
    </row>
    <row r="97" spans="1:24" ht="16.5" customHeight="1" x14ac:dyDescent="0.2">
      <c r="A97" s="7" t="s">
        <v>115</v>
      </c>
      <c r="B97" s="7"/>
      <c r="C97" s="7"/>
      <c r="D97" s="7"/>
      <c r="E97" s="7"/>
      <c r="F97" s="7"/>
      <c r="G97" s="7"/>
      <c r="H97" s="7"/>
      <c r="I97" s="7"/>
      <c r="J97" s="7"/>
      <c r="K97" s="7"/>
      <c r="L97" s="9"/>
      <c r="M97" s="10"/>
      <c r="N97" s="10"/>
      <c r="O97" s="10"/>
      <c r="P97" s="10"/>
      <c r="Q97" s="10"/>
      <c r="R97" s="10"/>
      <c r="S97" s="10"/>
      <c r="T97" s="10"/>
      <c r="U97" s="10"/>
      <c r="V97" s="7"/>
      <c r="W97" s="9"/>
      <c r="X97" s="10"/>
    </row>
    <row r="98" spans="1:24" ht="16.5" customHeight="1" x14ac:dyDescent="0.2">
      <c r="A98" s="7"/>
      <c r="B98" s="7" t="s">
        <v>318</v>
      </c>
      <c r="C98" s="7"/>
      <c r="D98" s="7"/>
      <c r="E98" s="7"/>
      <c r="F98" s="7"/>
      <c r="G98" s="7"/>
      <c r="H98" s="7"/>
      <c r="I98" s="7"/>
      <c r="J98" s="7"/>
      <c r="K98" s="7"/>
      <c r="L98" s="9"/>
      <c r="M98" s="10"/>
      <c r="N98" s="10"/>
      <c r="O98" s="10"/>
      <c r="P98" s="10"/>
      <c r="Q98" s="10"/>
      <c r="R98" s="10"/>
      <c r="S98" s="10"/>
      <c r="T98" s="10"/>
      <c r="U98" s="10"/>
      <c r="V98" s="7"/>
      <c r="W98" s="9"/>
      <c r="X98" s="10"/>
    </row>
    <row r="99" spans="1:24" ht="16.5" customHeight="1" x14ac:dyDescent="0.2">
      <c r="A99" s="7"/>
      <c r="B99" s="7"/>
      <c r="C99" s="7" t="s">
        <v>175</v>
      </c>
      <c r="D99" s="7"/>
      <c r="E99" s="7"/>
      <c r="F99" s="7"/>
      <c r="G99" s="7"/>
      <c r="H99" s="7"/>
      <c r="I99" s="7"/>
      <c r="J99" s="7"/>
      <c r="K99" s="7"/>
      <c r="L99" s="9" t="s">
        <v>319</v>
      </c>
      <c r="M99" s="122">
        <v>56.1</v>
      </c>
      <c r="N99" s="122">
        <v>53.4</v>
      </c>
      <c r="O99" s="122">
        <v>56.1</v>
      </c>
      <c r="P99" s="122">
        <v>47.6</v>
      </c>
      <c r="Q99" s="122">
        <v>49</v>
      </c>
      <c r="R99" s="120" t="s">
        <v>176</v>
      </c>
      <c r="S99" s="122">
        <v>53.3</v>
      </c>
      <c r="T99" s="120" t="s">
        <v>176</v>
      </c>
      <c r="U99" s="122">
        <v>53.8</v>
      </c>
      <c r="V99" s="7"/>
      <c r="W99" s="9" t="s">
        <v>76</v>
      </c>
      <c r="X99" s="128">
        <v>10078</v>
      </c>
    </row>
    <row r="100" spans="1:24" ht="16.5" customHeight="1" x14ac:dyDescent="0.2">
      <c r="A100" s="7"/>
      <c r="B100" s="7"/>
      <c r="C100" s="7" t="s">
        <v>177</v>
      </c>
      <c r="D100" s="7"/>
      <c r="E100" s="7"/>
      <c r="F100" s="7"/>
      <c r="G100" s="7"/>
      <c r="H100" s="7"/>
      <c r="I100" s="7"/>
      <c r="J100" s="7"/>
      <c r="K100" s="7"/>
      <c r="L100" s="9" t="s">
        <v>319</v>
      </c>
      <c r="M100" s="122">
        <v>59.8</v>
      </c>
      <c r="N100" s="122">
        <v>61.7</v>
      </c>
      <c r="O100" s="122">
        <v>64.2</v>
      </c>
      <c r="P100" s="122">
        <v>47.1</v>
      </c>
      <c r="Q100" s="122">
        <v>52.8</v>
      </c>
      <c r="R100" s="122">
        <v>58.7</v>
      </c>
      <c r="S100" s="125" t="s">
        <v>148</v>
      </c>
      <c r="T100" s="120" t="s">
        <v>176</v>
      </c>
      <c r="U100" s="122">
        <v>60.2</v>
      </c>
      <c r="V100" s="7"/>
      <c r="W100" s="9" t="s">
        <v>76</v>
      </c>
      <c r="X100" s="129">
        <v>3567</v>
      </c>
    </row>
    <row r="101" spans="1:24" ht="16.5" customHeight="1" x14ac:dyDescent="0.2">
      <c r="A101" s="7"/>
      <c r="B101" s="7"/>
      <c r="C101" s="7" t="s">
        <v>178</v>
      </c>
      <c r="D101" s="7"/>
      <c r="E101" s="7"/>
      <c r="F101" s="7"/>
      <c r="G101" s="7"/>
      <c r="H101" s="7"/>
      <c r="I101" s="7"/>
      <c r="J101" s="7"/>
      <c r="K101" s="7"/>
      <c r="L101" s="9" t="s">
        <v>319</v>
      </c>
      <c r="M101" s="122">
        <v>58.4</v>
      </c>
      <c r="N101" s="122">
        <v>57.1</v>
      </c>
      <c r="O101" s="122">
        <v>59.4</v>
      </c>
      <c r="P101" s="122">
        <v>59.9</v>
      </c>
      <c r="Q101" s="122">
        <v>56.6</v>
      </c>
      <c r="R101" s="122">
        <v>65.5</v>
      </c>
      <c r="S101" s="120" t="s">
        <v>176</v>
      </c>
      <c r="T101" s="120" t="s">
        <v>181</v>
      </c>
      <c r="U101" s="122">
        <v>59.3</v>
      </c>
      <c r="V101" s="7"/>
      <c r="W101" s="9" t="s">
        <v>76</v>
      </c>
      <c r="X101" s="129">
        <v>1500</v>
      </c>
    </row>
    <row r="102" spans="1:24" ht="16.5" customHeight="1" x14ac:dyDescent="0.2">
      <c r="A102" s="7"/>
      <c r="B102" s="7"/>
      <c r="C102" s="7" t="s">
        <v>179</v>
      </c>
      <c r="D102" s="7"/>
      <c r="E102" s="7"/>
      <c r="F102" s="7"/>
      <c r="G102" s="7"/>
      <c r="H102" s="7"/>
      <c r="I102" s="7"/>
      <c r="J102" s="7"/>
      <c r="K102" s="7"/>
      <c r="L102" s="9" t="s">
        <v>319</v>
      </c>
      <c r="M102" s="122">
        <v>75</v>
      </c>
      <c r="N102" s="120" t="s">
        <v>150</v>
      </c>
      <c r="O102" s="122">
        <v>59.1</v>
      </c>
      <c r="P102" s="122">
        <v>75.2</v>
      </c>
      <c r="Q102" s="122">
        <v>65.599999999999994</v>
      </c>
      <c r="R102" s="122">
        <v>47.1</v>
      </c>
      <c r="S102" s="120" t="s">
        <v>176</v>
      </c>
      <c r="T102" s="120" t="s">
        <v>181</v>
      </c>
      <c r="U102" s="122">
        <v>64.8</v>
      </c>
      <c r="V102" s="7"/>
      <c r="W102" s="9" t="s">
        <v>76</v>
      </c>
      <c r="X102" s="130">
        <v>165</v>
      </c>
    </row>
    <row r="103" spans="1:24" ht="16.5" customHeight="1" x14ac:dyDescent="0.2">
      <c r="A103" s="7"/>
      <c r="B103" s="7"/>
      <c r="C103" s="7" t="s">
        <v>347</v>
      </c>
      <c r="D103" s="7"/>
      <c r="E103" s="7"/>
      <c r="F103" s="7"/>
      <c r="G103" s="7"/>
      <c r="H103" s="7"/>
      <c r="I103" s="7"/>
      <c r="J103" s="7"/>
      <c r="K103" s="7"/>
      <c r="L103" s="9" t="s">
        <v>319</v>
      </c>
      <c r="M103" s="120" t="s">
        <v>150</v>
      </c>
      <c r="N103" s="120" t="s">
        <v>176</v>
      </c>
      <c r="O103" s="122">
        <v>68.599999999999994</v>
      </c>
      <c r="P103" s="122">
        <v>31.5</v>
      </c>
      <c r="Q103" s="122">
        <v>58</v>
      </c>
      <c r="R103" s="120" t="s">
        <v>150</v>
      </c>
      <c r="S103" s="120" t="s">
        <v>176</v>
      </c>
      <c r="T103" s="120" t="s">
        <v>181</v>
      </c>
      <c r="U103" s="122">
        <v>55.9</v>
      </c>
      <c r="V103" s="7"/>
      <c r="W103" s="9" t="s">
        <v>76</v>
      </c>
      <c r="X103" s="131">
        <v>64</v>
      </c>
    </row>
    <row r="104" spans="1:24" ht="16.5" customHeight="1" x14ac:dyDescent="0.2">
      <c r="A104" s="7"/>
      <c r="B104" s="7" t="s">
        <v>320</v>
      </c>
      <c r="C104" s="7"/>
      <c r="D104" s="7"/>
      <c r="E104" s="7"/>
      <c r="F104" s="7"/>
      <c r="G104" s="7"/>
      <c r="H104" s="7"/>
      <c r="I104" s="7"/>
      <c r="J104" s="7"/>
      <c r="K104" s="7"/>
      <c r="L104" s="9"/>
      <c r="M104" s="10"/>
      <c r="N104" s="10"/>
      <c r="O104" s="10"/>
      <c r="P104" s="10"/>
      <c r="Q104" s="10"/>
      <c r="R104" s="10"/>
      <c r="S104" s="10"/>
      <c r="T104" s="10"/>
      <c r="U104" s="10"/>
      <c r="V104" s="7"/>
      <c r="W104" s="9"/>
      <c r="X104" s="10"/>
    </row>
    <row r="105" spans="1:24" ht="16.5" customHeight="1" x14ac:dyDescent="0.2">
      <c r="A105" s="7"/>
      <c r="B105" s="7"/>
      <c r="C105" s="7" t="s">
        <v>175</v>
      </c>
      <c r="D105" s="7"/>
      <c r="E105" s="7"/>
      <c r="F105" s="7"/>
      <c r="G105" s="7"/>
      <c r="H105" s="7"/>
      <c r="I105" s="7"/>
      <c r="J105" s="7"/>
      <c r="K105" s="7"/>
      <c r="L105" s="9" t="s">
        <v>319</v>
      </c>
      <c r="M105" s="122">
        <v>42.7</v>
      </c>
      <c r="N105" s="122">
        <v>40.9</v>
      </c>
      <c r="O105" s="122">
        <v>45.6</v>
      </c>
      <c r="P105" s="122">
        <v>43.9</v>
      </c>
      <c r="Q105" s="122">
        <v>39</v>
      </c>
      <c r="R105" s="120" t="s">
        <v>176</v>
      </c>
      <c r="S105" s="122">
        <v>34.5</v>
      </c>
      <c r="T105" s="120" t="s">
        <v>176</v>
      </c>
      <c r="U105" s="122">
        <v>42.4</v>
      </c>
      <c r="V105" s="7"/>
      <c r="W105" s="9" t="s">
        <v>76</v>
      </c>
      <c r="X105" s="129">
        <v>8012</v>
      </c>
    </row>
    <row r="106" spans="1:24" ht="16.5" customHeight="1" x14ac:dyDescent="0.2">
      <c r="A106" s="7"/>
      <c r="B106" s="7"/>
      <c r="C106" s="7" t="s">
        <v>177</v>
      </c>
      <c r="D106" s="7"/>
      <c r="E106" s="7"/>
      <c r="F106" s="7"/>
      <c r="G106" s="7"/>
      <c r="H106" s="7"/>
      <c r="I106" s="7"/>
      <c r="J106" s="7"/>
      <c r="K106" s="7"/>
      <c r="L106" s="9" t="s">
        <v>319</v>
      </c>
      <c r="M106" s="122">
        <v>44.6</v>
      </c>
      <c r="N106" s="122">
        <v>47</v>
      </c>
      <c r="O106" s="122">
        <v>47.7</v>
      </c>
      <c r="P106" s="122">
        <v>40.299999999999997</v>
      </c>
      <c r="Q106" s="122">
        <v>37.9</v>
      </c>
      <c r="R106" s="122">
        <v>50.9</v>
      </c>
      <c r="S106" s="125" t="s">
        <v>148</v>
      </c>
      <c r="T106" s="120" t="s">
        <v>176</v>
      </c>
      <c r="U106" s="122">
        <v>45.8</v>
      </c>
      <c r="V106" s="7"/>
      <c r="W106" s="9" t="s">
        <v>76</v>
      </c>
      <c r="X106" s="129">
        <v>2830</v>
      </c>
    </row>
    <row r="107" spans="1:24" ht="16.5" customHeight="1" x14ac:dyDescent="0.2">
      <c r="A107" s="7"/>
      <c r="B107" s="7"/>
      <c r="C107" s="7" t="s">
        <v>178</v>
      </c>
      <c r="D107" s="7"/>
      <c r="E107" s="7"/>
      <c r="F107" s="7"/>
      <c r="G107" s="7"/>
      <c r="H107" s="7"/>
      <c r="I107" s="7"/>
      <c r="J107" s="7"/>
      <c r="K107" s="7"/>
      <c r="L107" s="9" t="s">
        <v>319</v>
      </c>
      <c r="M107" s="122">
        <v>49.6</v>
      </c>
      <c r="N107" s="122">
        <v>46.1</v>
      </c>
      <c r="O107" s="122">
        <v>55.4</v>
      </c>
      <c r="P107" s="122">
        <v>39.799999999999997</v>
      </c>
      <c r="Q107" s="122">
        <v>45.2</v>
      </c>
      <c r="R107" s="122">
        <v>51.1</v>
      </c>
      <c r="S107" s="120" t="s">
        <v>176</v>
      </c>
      <c r="T107" s="120" t="s">
        <v>181</v>
      </c>
      <c r="U107" s="122">
        <v>49.9</v>
      </c>
      <c r="V107" s="7"/>
      <c r="W107" s="9" t="s">
        <v>76</v>
      </c>
      <c r="X107" s="129">
        <v>1304</v>
      </c>
    </row>
    <row r="108" spans="1:24" ht="16.5" customHeight="1" x14ac:dyDescent="0.2">
      <c r="A108" s="7"/>
      <c r="B108" s="7"/>
      <c r="C108" s="7" t="s">
        <v>179</v>
      </c>
      <c r="D108" s="7"/>
      <c r="E108" s="7"/>
      <c r="F108" s="7"/>
      <c r="G108" s="7"/>
      <c r="H108" s="7"/>
      <c r="I108" s="7"/>
      <c r="J108" s="7"/>
      <c r="K108" s="7"/>
      <c r="L108" s="9" t="s">
        <v>319</v>
      </c>
      <c r="M108" s="122">
        <v>78.599999999999994</v>
      </c>
      <c r="N108" s="120" t="s">
        <v>150</v>
      </c>
      <c r="O108" s="122">
        <v>59.8</v>
      </c>
      <c r="P108" s="122">
        <v>61.2</v>
      </c>
      <c r="Q108" s="122">
        <v>50.5</v>
      </c>
      <c r="R108" s="120" t="s">
        <v>150</v>
      </c>
      <c r="S108" s="120" t="s">
        <v>176</v>
      </c>
      <c r="T108" s="120" t="s">
        <v>181</v>
      </c>
      <c r="U108" s="122">
        <v>57.3</v>
      </c>
      <c r="V108" s="7"/>
      <c r="W108" s="9" t="s">
        <v>76</v>
      </c>
      <c r="X108" s="130">
        <v>146</v>
      </c>
    </row>
    <row r="109" spans="1:24" ht="16.5" customHeight="1" x14ac:dyDescent="0.2">
      <c r="A109" s="7"/>
      <c r="B109" s="7"/>
      <c r="C109" s="7" t="s">
        <v>347</v>
      </c>
      <c r="D109" s="7"/>
      <c r="E109" s="7"/>
      <c r="F109" s="7"/>
      <c r="G109" s="7"/>
      <c r="H109" s="7"/>
      <c r="I109" s="7"/>
      <c r="J109" s="7"/>
      <c r="K109" s="7"/>
      <c r="L109" s="9" t="s">
        <v>319</v>
      </c>
      <c r="M109" s="124">
        <v>103.6</v>
      </c>
      <c r="N109" s="120" t="s">
        <v>176</v>
      </c>
      <c r="O109" s="122">
        <v>44.2</v>
      </c>
      <c r="P109" s="122">
        <v>55.6</v>
      </c>
      <c r="Q109" s="122">
        <v>51.7</v>
      </c>
      <c r="R109" s="120" t="s">
        <v>150</v>
      </c>
      <c r="S109" s="120" t="s">
        <v>176</v>
      </c>
      <c r="T109" s="120" t="s">
        <v>181</v>
      </c>
      <c r="U109" s="122">
        <v>50.2</v>
      </c>
      <c r="V109" s="7"/>
      <c r="W109" s="9" t="s">
        <v>76</v>
      </c>
      <c r="X109" s="131">
        <v>59</v>
      </c>
    </row>
    <row r="110" spans="1:24" ht="16.5" customHeight="1" x14ac:dyDescent="0.2">
      <c r="A110" s="7"/>
      <c r="B110" s="7" t="s">
        <v>321</v>
      </c>
      <c r="C110" s="7"/>
      <c r="D110" s="7"/>
      <c r="E110" s="7"/>
      <c r="F110" s="7"/>
      <c r="G110" s="7"/>
      <c r="H110" s="7"/>
      <c r="I110" s="7"/>
      <c r="J110" s="7"/>
      <c r="K110" s="7"/>
      <c r="L110" s="9"/>
      <c r="M110" s="10"/>
      <c r="N110" s="10"/>
      <c r="O110" s="10"/>
      <c r="P110" s="10"/>
      <c r="Q110" s="10"/>
      <c r="R110" s="10"/>
      <c r="S110" s="10"/>
      <c r="T110" s="10"/>
      <c r="U110" s="10"/>
      <c r="V110" s="7"/>
      <c r="W110" s="9"/>
      <c r="X110" s="10"/>
    </row>
    <row r="111" spans="1:24" ht="16.5" customHeight="1" x14ac:dyDescent="0.2">
      <c r="A111" s="7"/>
      <c r="B111" s="7"/>
      <c r="C111" s="7" t="s">
        <v>175</v>
      </c>
      <c r="D111" s="7"/>
      <c r="E111" s="7"/>
      <c r="F111" s="7"/>
      <c r="G111" s="7"/>
      <c r="H111" s="7"/>
      <c r="I111" s="7"/>
      <c r="J111" s="7"/>
      <c r="K111" s="7"/>
      <c r="L111" s="9" t="s">
        <v>319</v>
      </c>
      <c r="M111" s="122">
        <v>48.7</v>
      </c>
      <c r="N111" s="122">
        <v>37.1</v>
      </c>
      <c r="O111" s="122">
        <v>74.599999999999994</v>
      </c>
      <c r="P111" s="122">
        <v>54.1</v>
      </c>
      <c r="Q111" s="122">
        <v>37.200000000000003</v>
      </c>
      <c r="R111" s="120" t="s">
        <v>176</v>
      </c>
      <c r="S111" s="122">
        <v>49.7</v>
      </c>
      <c r="T111" s="120" t="s">
        <v>176</v>
      </c>
      <c r="U111" s="122">
        <v>49.8</v>
      </c>
      <c r="V111" s="7"/>
      <c r="W111" s="9" t="s">
        <v>76</v>
      </c>
      <c r="X111" s="129">
        <v>9223</v>
      </c>
    </row>
    <row r="112" spans="1:24" ht="16.5" customHeight="1" x14ac:dyDescent="0.2">
      <c r="A112" s="7"/>
      <c r="B112" s="7"/>
      <c r="C112" s="7" t="s">
        <v>177</v>
      </c>
      <c r="D112" s="7"/>
      <c r="E112" s="7"/>
      <c r="F112" s="7"/>
      <c r="G112" s="7"/>
      <c r="H112" s="7"/>
      <c r="I112" s="7"/>
      <c r="J112" s="7"/>
      <c r="K112" s="7"/>
      <c r="L112" s="9" t="s">
        <v>319</v>
      </c>
      <c r="M112" s="122">
        <v>69.400000000000006</v>
      </c>
      <c r="N112" s="122">
        <v>54.2</v>
      </c>
      <c r="O112" s="122">
        <v>81.099999999999994</v>
      </c>
      <c r="P112" s="122">
        <v>78.5</v>
      </c>
      <c r="Q112" s="122">
        <v>43.1</v>
      </c>
      <c r="R112" s="122">
        <v>57.9</v>
      </c>
      <c r="S112" s="120" t="s">
        <v>150</v>
      </c>
      <c r="T112" s="120" t="s">
        <v>176</v>
      </c>
      <c r="U112" s="122">
        <v>66.2</v>
      </c>
      <c r="V112" s="7"/>
      <c r="W112" s="9" t="s">
        <v>76</v>
      </c>
      <c r="X112" s="129">
        <v>3629</v>
      </c>
    </row>
    <row r="113" spans="1:24" ht="16.5" customHeight="1" x14ac:dyDescent="0.2">
      <c r="A113" s="7"/>
      <c r="B113" s="7"/>
      <c r="C113" s="7" t="s">
        <v>178</v>
      </c>
      <c r="D113" s="7"/>
      <c r="E113" s="7"/>
      <c r="F113" s="7"/>
      <c r="G113" s="7"/>
      <c r="H113" s="7"/>
      <c r="I113" s="7"/>
      <c r="J113" s="7"/>
      <c r="K113" s="7"/>
      <c r="L113" s="9" t="s">
        <v>319</v>
      </c>
      <c r="M113" s="122">
        <v>63.9</v>
      </c>
      <c r="N113" s="122">
        <v>51</v>
      </c>
      <c r="O113" s="122">
        <v>72.400000000000006</v>
      </c>
      <c r="P113" s="122">
        <v>63.5</v>
      </c>
      <c r="Q113" s="122">
        <v>42.8</v>
      </c>
      <c r="R113" s="122">
        <v>37.4</v>
      </c>
      <c r="S113" s="120" t="s">
        <v>176</v>
      </c>
      <c r="T113" s="120" t="s">
        <v>181</v>
      </c>
      <c r="U113" s="122">
        <v>60.4</v>
      </c>
      <c r="V113" s="7"/>
      <c r="W113" s="9" t="s">
        <v>76</v>
      </c>
      <c r="X113" s="129">
        <v>1428</v>
      </c>
    </row>
    <row r="114" spans="1:24" ht="16.5" customHeight="1" x14ac:dyDescent="0.2">
      <c r="A114" s="7"/>
      <c r="B114" s="7"/>
      <c r="C114" s="7" t="s">
        <v>179</v>
      </c>
      <c r="D114" s="7"/>
      <c r="E114" s="7"/>
      <c r="F114" s="7"/>
      <c r="G114" s="7"/>
      <c r="H114" s="7"/>
      <c r="I114" s="7"/>
      <c r="J114" s="7"/>
      <c r="K114" s="7"/>
      <c r="L114" s="9" t="s">
        <v>319</v>
      </c>
      <c r="M114" s="122">
        <v>41.9</v>
      </c>
      <c r="N114" s="120" t="s">
        <v>150</v>
      </c>
      <c r="O114" s="122">
        <v>61.9</v>
      </c>
      <c r="P114" s="122">
        <v>69.2</v>
      </c>
      <c r="Q114" s="122">
        <v>29.7</v>
      </c>
      <c r="R114" s="122">
        <v>61.2</v>
      </c>
      <c r="S114" s="120" t="s">
        <v>176</v>
      </c>
      <c r="T114" s="120" t="s">
        <v>181</v>
      </c>
      <c r="U114" s="122">
        <v>54.4</v>
      </c>
      <c r="V114" s="7"/>
      <c r="W114" s="9" t="s">
        <v>76</v>
      </c>
      <c r="X114" s="130">
        <v>142</v>
      </c>
    </row>
    <row r="115" spans="1:24" ht="16.5" customHeight="1" x14ac:dyDescent="0.2">
      <c r="A115" s="7"/>
      <c r="B115" s="7"/>
      <c r="C115" s="7" t="s">
        <v>347</v>
      </c>
      <c r="D115" s="7"/>
      <c r="E115" s="7"/>
      <c r="F115" s="7"/>
      <c r="G115" s="7"/>
      <c r="H115" s="7"/>
      <c r="I115" s="7"/>
      <c r="J115" s="7"/>
      <c r="K115" s="7"/>
      <c r="L115" s="9" t="s">
        <v>319</v>
      </c>
      <c r="M115" s="120" t="s">
        <v>150</v>
      </c>
      <c r="N115" s="120" t="s">
        <v>176</v>
      </c>
      <c r="O115" s="122">
        <v>43.4</v>
      </c>
      <c r="P115" s="122">
        <v>37.700000000000003</v>
      </c>
      <c r="Q115" s="122">
        <v>73.400000000000006</v>
      </c>
      <c r="R115" s="120" t="s">
        <v>150</v>
      </c>
      <c r="S115" s="120" t="s">
        <v>176</v>
      </c>
      <c r="T115" s="120" t="s">
        <v>181</v>
      </c>
      <c r="U115" s="122">
        <v>41.6</v>
      </c>
      <c r="V115" s="7"/>
      <c r="W115" s="9" t="s">
        <v>76</v>
      </c>
      <c r="X115" s="131">
        <v>61</v>
      </c>
    </row>
    <row r="116" spans="1:24" ht="16.5" customHeight="1" x14ac:dyDescent="0.2">
      <c r="A116" s="7"/>
      <c r="B116" s="7" t="s">
        <v>322</v>
      </c>
      <c r="C116" s="7"/>
      <c r="D116" s="7"/>
      <c r="E116" s="7"/>
      <c r="F116" s="7"/>
      <c r="G116" s="7"/>
      <c r="H116" s="7"/>
      <c r="I116" s="7"/>
      <c r="J116" s="7"/>
      <c r="K116" s="7"/>
      <c r="L116" s="9"/>
      <c r="M116" s="10"/>
      <c r="N116" s="10"/>
      <c r="O116" s="10"/>
      <c r="P116" s="10"/>
      <c r="Q116" s="10"/>
      <c r="R116" s="10"/>
      <c r="S116" s="10"/>
      <c r="T116" s="10"/>
      <c r="U116" s="10"/>
      <c r="V116" s="7"/>
      <c r="W116" s="9"/>
      <c r="X116" s="10"/>
    </row>
    <row r="117" spans="1:24" ht="16.5" customHeight="1" x14ac:dyDescent="0.2">
      <c r="A117" s="7"/>
      <c r="B117" s="7"/>
      <c r="C117" s="7" t="s">
        <v>175</v>
      </c>
      <c r="D117" s="7"/>
      <c r="E117" s="7"/>
      <c r="F117" s="7"/>
      <c r="G117" s="7"/>
      <c r="H117" s="7"/>
      <c r="I117" s="7"/>
      <c r="J117" s="7"/>
      <c r="K117" s="7"/>
      <c r="L117" s="9" t="s">
        <v>319</v>
      </c>
      <c r="M117" s="124">
        <v>128.80000000000001</v>
      </c>
      <c r="N117" s="124">
        <v>125.2</v>
      </c>
      <c r="O117" s="124">
        <v>128.69999999999999</v>
      </c>
      <c r="P117" s="124">
        <v>133.80000000000001</v>
      </c>
      <c r="Q117" s="124">
        <v>124.9</v>
      </c>
      <c r="R117" s="120" t="s">
        <v>176</v>
      </c>
      <c r="S117" s="124">
        <v>127.6</v>
      </c>
      <c r="T117" s="120" t="s">
        <v>176</v>
      </c>
      <c r="U117" s="124">
        <v>128.1</v>
      </c>
      <c r="V117" s="7"/>
      <c r="W117" s="9" t="s">
        <v>76</v>
      </c>
      <c r="X117" s="128">
        <v>12140</v>
      </c>
    </row>
    <row r="118" spans="1:24" ht="16.5" customHeight="1" x14ac:dyDescent="0.2">
      <c r="A118" s="7"/>
      <c r="B118" s="7"/>
      <c r="C118" s="7" t="s">
        <v>177</v>
      </c>
      <c r="D118" s="7"/>
      <c r="E118" s="7"/>
      <c r="F118" s="7"/>
      <c r="G118" s="7"/>
      <c r="H118" s="7"/>
      <c r="I118" s="7"/>
      <c r="J118" s="7"/>
      <c r="K118" s="7"/>
      <c r="L118" s="9" t="s">
        <v>319</v>
      </c>
      <c r="M118" s="124">
        <v>125.3</v>
      </c>
      <c r="N118" s="124">
        <v>121.8</v>
      </c>
      <c r="O118" s="124">
        <v>126.3</v>
      </c>
      <c r="P118" s="124">
        <v>122.1</v>
      </c>
      <c r="Q118" s="124">
        <v>137</v>
      </c>
      <c r="R118" s="124">
        <v>125.7</v>
      </c>
      <c r="S118" s="125" t="s">
        <v>148</v>
      </c>
      <c r="T118" s="120" t="s">
        <v>176</v>
      </c>
      <c r="U118" s="124">
        <v>124.9</v>
      </c>
      <c r="V118" s="7"/>
      <c r="W118" s="9" t="s">
        <v>76</v>
      </c>
      <c r="X118" s="129">
        <v>3556</v>
      </c>
    </row>
    <row r="119" spans="1:24" ht="16.5" customHeight="1" x14ac:dyDescent="0.2">
      <c r="A119" s="7"/>
      <c r="B119" s="7"/>
      <c r="C119" s="7" t="s">
        <v>178</v>
      </c>
      <c r="D119" s="7"/>
      <c r="E119" s="7"/>
      <c r="F119" s="7"/>
      <c r="G119" s="7"/>
      <c r="H119" s="7"/>
      <c r="I119" s="7"/>
      <c r="J119" s="7"/>
      <c r="K119" s="7"/>
      <c r="L119" s="9" t="s">
        <v>319</v>
      </c>
      <c r="M119" s="124">
        <v>121.5</v>
      </c>
      <c r="N119" s="124">
        <v>129.69999999999999</v>
      </c>
      <c r="O119" s="124">
        <v>124.7</v>
      </c>
      <c r="P119" s="124">
        <v>124.9</v>
      </c>
      <c r="Q119" s="124">
        <v>102.8</v>
      </c>
      <c r="R119" s="122">
        <v>97.4</v>
      </c>
      <c r="S119" s="120" t="s">
        <v>176</v>
      </c>
      <c r="T119" s="120" t="s">
        <v>181</v>
      </c>
      <c r="U119" s="124">
        <v>119.9</v>
      </c>
      <c r="V119" s="7"/>
      <c r="W119" s="9" t="s">
        <v>76</v>
      </c>
      <c r="X119" s="129">
        <v>1446</v>
      </c>
    </row>
    <row r="120" spans="1:24" ht="16.5" customHeight="1" x14ac:dyDescent="0.2">
      <c r="A120" s="7"/>
      <c r="B120" s="7"/>
      <c r="C120" s="7" t="s">
        <v>179</v>
      </c>
      <c r="D120" s="7"/>
      <c r="E120" s="7"/>
      <c r="F120" s="7"/>
      <c r="G120" s="7"/>
      <c r="H120" s="7"/>
      <c r="I120" s="7"/>
      <c r="J120" s="7"/>
      <c r="K120" s="7"/>
      <c r="L120" s="9" t="s">
        <v>319</v>
      </c>
      <c r="M120" s="124">
        <v>165.9</v>
      </c>
      <c r="N120" s="120" t="s">
        <v>150</v>
      </c>
      <c r="O120" s="124">
        <v>110</v>
      </c>
      <c r="P120" s="124">
        <v>146.30000000000001</v>
      </c>
      <c r="Q120" s="124">
        <v>156.19999999999999</v>
      </c>
      <c r="R120" s="120" t="s">
        <v>150</v>
      </c>
      <c r="S120" s="120" t="s">
        <v>176</v>
      </c>
      <c r="T120" s="120" t="s">
        <v>181</v>
      </c>
      <c r="U120" s="124">
        <v>136.5</v>
      </c>
      <c r="V120" s="7"/>
      <c r="W120" s="9" t="s">
        <v>76</v>
      </c>
      <c r="X120" s="130">
        <v>169</v>
      </c>
    </row>
    <row r="121" spans="1:24" ht="16.5" customHeight="1" x14ac:dyDescent="0.2">
      <c r="A121" s="7"/>
      <c r="B121" s="7"/>
      <c r="C121" s="7" t="s">
        <v>347</v>
      </c>
      <c r="D121" s="7"/>
      <c r="E121" s="7"/>
      <c r="F121" s="7"/>
      <c r="G121" s="7"/>
      <c r="H121" s="7"/>
      <c r="I121" s="7"/>
      <c r="J121" s="7"/>
      <c r="K121" s="7"/>
      <c r="L121" s="9" t="s">
        <v>319</v>
      </c>
      <c r="M121" s="120" t="s">
        <v>150</v>
      </c>
      <c r="N121" s="120" t="s">
        <v>176</v>
      </c>
      <c r="O121" s="122">
        <v>93.1</v>
      </c>
      <c r="P121" s="122">
        <v>75.900000000000006</v>
      </c>
      <c r="Q121" s="120" t="s">
        <v>150</v>
      </c>
      <c r="R121" s="120" t="s">
        <v>150</v>
      </c>
      <c r="S121" s="120" t="s">
        <v>176</v>
      </c>
      <c r="T121" s="120" t="s">
        <v>181</v>
      </c>
      <c r="U121" s="122">
        <v>88.2</v>
      </c>
      <c r="V121" s="7"/>
      <c r="W121" s="9" t="s">
        <v>76</v>
      </c>
      <c r="X121" s="131">
        <v>59</v>
      </c>
    </row>
    <row r="122" spans="1:24" ht="16.5" customHeight="1" x14ac:dyDescent="0.2">
      <c r="A122" s="7"/>
      <c r="B122" s="7" t="s">
        <v>323</v>
      </c>
      <c r="C122" s="7"/>
      <c r="D122" s="7"/>
      <c r="E122" s="7"/>
      <c r="F122" s="7"/>
      <c r="G122" s="7"/>
      <c r="H122" s="7"/>
      <c r="I122" s="7"/>
      <c r="J122" s="7"/>
      <c r="K122" s="7"/>
      <c r="L122" s="9"/>
      <c r="M122" s="10"/>
      <c r="N122" s="10"/>
      <c r="O122" s="10"/>
      <c r="P122" s="10"/>
      <c r="Q122" s="10"/>
      <c r="R122" s="10"/>
      <c r="S122" s="10"/>
      <c r="T122" s="10"/>
      <c r="U122" s="10"/>
      <c r="V122" s="7"/>
      <c r="W122" s="9"/>
      <c r="X122" s="10"/>
    </row>
    <row r="123" spans="1:24" ht="16.5" customHeight="1" x14ac:dyDescent="0.2">
      <c r="A123" s="7"/>
      <c r="B123" s="7"/>
      <c r="C123" s="7" t="s">
        <v>175</v>
      </c>
      <c r="D123" s="7"/>
      <c r="E123" s="7"/>
      <c r="F123" s="7"/>
      <c r="G123" s="7"/>
      <c r="H123" s="7"/>
      <c r="I123" s="7"/>
      <c r="J123" s="7"/>
      <c r="K123" s="7"/>
      <c r="L123" s="9" t="s">
        <v>319</v>
      </c>
      <c r="M123" s="125">
        <v>6.5</v>
      </c>
      <c r="N123" s="125">
        <v>6.7</v>
      </c>
      <c r="O123" s="125">
        <v>8</v>
      </c>
      <c r="P123" s="125">
        <v>6.6</v>
      </c>
      <c r="Q123" s="125">
        <v>6.2</v>
      </c>
      <c r="R123" s="120" t="s">
        <v>176</v>
      </c>
      <c r="S123" s="125">
        <v>8.3000000000000007</v>
      </c>
      <c r="T123" s="120" t="s">
        <v>176</v>
      </c>
      <c r="U123" s="125">
        <v>6.8</v>
      </c>
      <c r="V123" s="7"/>
      <c r="W123" s="9" t="s">
        <v>76</v>
      </c>
      <c r="X123" s="130">
        <v>617</v>
      </c>
    </row>
    <row r="124" spans="1:24" ht="16.5" customHeight="1" x14ac:dyDescent="0.2">
      <c r="A124" s="7"/>
      <c r="B124" s="7"/>
      <c r="C124" s="7" t="s">
        <v>177</v>
      </c>
      <c r="D124" s="7"/>
      <c r="E124" s="7"/>
      <c r="F124" s="7"/>
      <c r="G124" s="7"/>
      <c r="H124" s="7"/>
      <c r="I124" s="7"/>
      <c r="J124" s="7"/>
      <c r="K124" s="7"/>
      <c r="L124" s="9" t="s">
        <v>319</v>
      </c>
      <c r="M124" s="122">
        <v>10.199999999999999</v>
      </c>
      <c r="N124" s="125">
        <v>7.4</v>
      </c>
      <c r="O124" s="125">
        <v>9.1999999999999993</v>
      </c>
      <c r="P124" s="125">
        <v>8.4</v>
      </c>
      <c r="Q124" s="125">
        <v>5.6</v>
      </c>
      <c r="R124" s="125">
        <v>6.9</v>
      </c>
      <c r="S124" s="125" t="s">
        <v>148</v>
      </c>
      <c r="T124" s="120" t="s">
        <v>176</v>
      </c>
      <c r="U124" s="125">
        <v>8.6999999999999993</v>
      </c>
      <c r="V124" s="7"/>
      <c r="W124" s="9" t="s">
        <v>76</v>
      </c>
      <c r="X124" s="130">
        <v>181</v>
      </c>
    </row>
    <row r="125" spans="1:24" ht="16.5" customHeight="1" x14ac:dyDescent="0.2">
      <c r="A125" s="7"/>
      <c r="B125" s="7"/>
      <c r="C125" s="7" t="s">
        <v>178</v>
      </c>
      <c r="D125" s="7"/>
      <c r="E125" s="7"/>
      <c r="F125" s="7"/>
      <c r="G125" s="7"/>
      <c r="H125" s="7"/>
      <c r="I125" s="7"/>
      <c r="J125" s="7"/>
      <c r="K125" s="7"/>
      <c r="L125" s="9" t="s">
        <v>319</v>
      </c>
      <c r="M125" s="122">
        <v>10.199999999999999</v>
      </c>
      <c r="N125" s="125">
        <v>7.1</v>
      </c>
      <c r="O125" s="125">
        <v>7.8</v>
      </c>
      <c r="P125" s="125">
        <v>7</v>
      </c>
      <c r="Q125" s="125">
        <v>5.5</v>
      </c>
      <c r="R125" s="122">
        <v>13.6</v>
      </c>
      <c r="S125" s="120" t="s">
        <v>176</v>
      </c>
      <c r="T125" s="120" t="s">
        <v>181</v>
      </c>
      <c r="U125" s="125">
        <v>8.5</v>
      </c>
      <c r="V125" s="7"/>
      <c r="W125" s="9" t="s">
        <v>76</v>
      </c>
      <c r="X125" s="131">
        <v>76</v>
      </c>
    </row>
    <row r="126" spans="1:24" ht="16.5" customHeight="1" x14ac:dyDescent="0.2">
      <c r="A126" s="7"/>
      <c r="B126" s="7"/>
      <c r="C126" s="7" t="s">
        <v>179</v>
      </c>
      <c r="D126" s="7"/>
      <c r="E126" s="7"/>
      <c r="F126" s="7"/>
      <c r="G126" s="7"/>
      <c r="H126" s="7"/>
      <c r="I126" s="7"/>
      <c r="J126" s="7"/>
      <c r="K126" s="7"/>
      <c r="L126" s="9" t="s">
        <v>319</v>
      </c>
      <c r="M126" s="120" t="s">
        <v>150</v>
      </c>
      <c r="N126" s="125" t="s">
        <v>148</v>
      </c>
      <c r="O126" s="120" t="s">
        <v>150</v>
      </c>
      <c r="P126" s="120" t="s">
        <v>150</v>
      </c>
      <c r="Q126" s="125" t="s">
        <v>148</v>
      </c>
      <c r="R126" s="125" t="s">
        <v>148</v>
      </c>
      <c r="S126" s="120" t="s">
        <v>176</v>
      </c>
      <c r="T126" s="120" t="s">
        <v>181</v>
      </c>
      <c r="U126" s="125">
        <v>6.2</v>
      </c>
      <c r="V126" s="7"/>
      <c r="W126" s="9" t="s">
        <v>76</v>
      </c>
      <c r="X126" s="132">
        <v>7</v>
      </c>
    </row>
    <row r="127" spans="1:24" ht="16.5" customHeight="1" x14ac:dyDescent="0.2">
      <c r="A127" s="7"/>
      <c r="B127" s="7"/>
      <c r="C127" s="7" t="s">
        <v>347</v>
      </c>
      <c r="D127" s="7"/>
      <c r="E127" s="7"/>
      <c r="F127" s="7"/>
      <c r="G127" s="7"/>
      <c r="H127" s="7"/>
      <c r="I127" s="7"/>
      <c r="J127" s="7"/>
      <c r="K127" s="7"/>
      <c r="L127" s="9" t="s">
        <v>319</v>
      </c>
      <c r="M127" s="125" t="s">
        <v>148</v>
      </c>
      <c r="N127" s="120" t="s">
        <v>176</v>
      </c>
      <c r="O127" s="120" t="s">
        <v>150</v>
      </c>
      <c r="P127" s="120" t="s">
        <v>150</v>
      </c>
      <c r="Q127" s="120" t="s">
        <v>150</v>
      </c>
      <c r="R127" s="125" t="s">
        <v>148</v>
      </c>
      <c r="S127" s="120" t="s">
        <v>176</v>
      </c>
      <c r="T127" s="120" t="s">
        <v>181</v>
      </c>
      <c r="U127" s="122">
        <v>17.600000000000001</v>
      </c>
      <c r="V127" s="7"/>
      <c r="W127" s="9" t="s">
        <v>76</v>
      </c>
      <c r="X127" s="131">
        <v>10</v>
      </c>
    </row>
    <row r="128" spans="1:24" ht="16.5" customHeight="1" x14ac:dyDescent="0.2">
      <c r="A128" s="7" t="s">
        <v>116</v>
      </c>
      <c r="B128" s="7"/>
      <c r="C128" s="7"/>
      <c r="D128" s="7"/>
      <c r="E128" s="7"/>
      <c r="F128" s="7"/>
      <c r="G128" s="7"/>
      <c r="H128" s="7"/>
      <c r="I128" s="7"/>
      <c r="J128" s="7"/>
      <c r="K128" s="7"/>
      <c r="L128" s="9"/>
      <c r="M128" s="10"/>
      <c r="N128" s="10"/>
      <c r="O128" s="10"/>
      <c r="P128" s="10"/>
      <c r="Q128" s="10"/>
      <c r="R128" s="10"/>
      <c r="S128" s="10"/>
      <c r="T128" s="10"/>
      <c r="U128" s="10"/>
      <c r="V128" s="7"/>
      <c r="W128" s="9"/>
      <c r="X128" s="10"/>
    </row>
    <row r="129" spans="1:24" ht="16.5" customHeight="1" x14ac:dyDescent="0.2">
      <c r="A129" s="7"/>
      <c r="B129" s="7" t="s">
        <v>318</v>
      </c>
      <c r="C129" s="7"/>
      <c r="D129" s="7"/>
      <c r="E129" s="7"/>
      <c r="F129" s="7"/>
      <c r="G129" s="7"/>
      <c r="H129" s="7"/>
      <c r="I129" s="7"/>
      <c r="J129" s="7"/>
      <c r="K129" s="7"/>
      <c r="L129" s="9"/>
      <c r="M129" s="10"/>
      <c r="N129" s="10"/>
      <c r="O129" s="10"/>
      <c r="P129" s="10"/>
      <c r="Q129" s="10"/>
      <c r="R129" s="10"/>
      <c r="S129" s="10"/>
      <c r="T129" s="10"/>
      <c r="U129" s="10"/>
      <c r="V129" s="7"/>
      <c r="W129" s="9"/>
      <c r="X129" s="10"/>
    </row>
    <row r="130" spans="1:24" ht="16.5" customHeight="1" x14ac:dyDescent="0.2">
      <c r="A130" s="7"/>
      <c r="B130" s="7"/>
      <c r="C130" s="7" t="s">
        <v>175</v>
      </c>
      <c r="D130" s="7"/>
      <c r="E130" s="7"/>
      <c r="F130" s="7"/>
      <c r="G130" s="7"/>
      <c r="H130" s="7"/>
      <c r="I130" s="7"/>
      <c r="J130" s="7"/>
      <c r="K130" s="7"/>
      <c r="L130" s="9" t="s">
        <v>319</v>
      </c>
      <c r="M130" s="122">
        <v>56.4</v>
      </c>
      <c r="N130" s="122">
        <v>53.5</v>
      </c>
      <c r="O130" s="122">
        <v>59.5</v>
      </c>
      <c r="P130" s="122">
        <v>51.3</v>
      </c>
      <c r="Q130" s="122">
        <v>55.7</v>
      </c>
      <c r="R130" s="120" t="s">
        <v>176</v>
      </c>
      <c r="S130" s="122">
        <v>50.2</v>
      </c>
      <c r="T130" s="120" t="s">
        <v>176</v>
      </c>
      <c r="U130" s="122">
        <v>55.3</v>
      </c>
      <c r="V130" s="7"/>
      <c r="W130" s="9" t="s">
        <v>76</v>
      </c>
      <c r="X130" s="128">
        <v>10086</v>
      </c>
    </row>
    <row r="131" spans="1:24" ht="16.5" customHeight="1" x14ac:dyDescent="0.2">
      <c r="A131" s="7"/>
      <c r="B131" s="7"/>
      <c r="C131" s="7" t="s">
        <v>177</v>
      </c>
      <c r="D131" s="7"/>
      <c r="E131" s="7"/>
      <c r="F131" s="7"/>
      <c r="G131" s="7"/>
      <c r="H131" s="7"/>
      <c r="I131" s="7"/>
      <c r="J131" s="7"/>
      <c r="K131" s="7"/>
      <c r="L131" s="9" t="s">
        <v>319</v>
      </c>
      <c r="M131" s="122">
        <v>60.8</v>
      </c>
      <c r="N131" s="122">
        <v>61</v>
      </c>
      <c r="O131" s="122">
        <v>67.599999999999994</v>
      </c>
      <c r="P131" s="122">
        <v>50</v>
      </c>
      <c r="Q131" s="122">
        <v>61.3</v>
      </c>
      <c r="R131" s="122">
        <v>68.2</v>
      </c>
      <c r="S131" s="120" t="s">
        <v>150</v>
      </c>
      <c r="T131" s="120" t="s">
        <v>176</v>
      </c>
      <c r="U131" s="122">
        <v>62.5</v>
      </c>
      <c r="V131" s="7"/>
      <c r="W131" s="9" t="s">
        <v>76</v>
      </c>
      <c r="X131" s="129">
        <v>3614</v>
      </c>
    </row>
    <row r="132" spans="1:24" ht="16.5" customHeight="1" x14ac:dyDescent="0.2">
      <c r="A132" s="7"/>
      <c r="B132" s="7"/>
      <c r="C132" s="7" t="s">
        <v>178</v>
      </c>
      <c r="D132" s="7"/>
      <c r="E132" s="7"/>
      <c r="F132" s="7"/>
      <c r="G132" s="7"/>
      <c r="H132" s="7"/>
      <c r="I132" s="7"/>
      <c r="J132" s="7"/>
      <c r="K132" s="7"/>
      <c r="L132" s="9" t="s">
        <v>319</v>
      </c>
      <c r="M132" s="122">
        <v>61.8</v>
      </c>
      <c r="N132" s="122">
        <v>67.3</v>
      </c>
      <c r="O132" s="122">
        <v>57.7</v>
      </c>
      <c r="P132" s="122">
        <v>61.8</v>
      </c>
      <c r="Q132" s="122">
        <v>62.4</v>
      </c>
      <c r="R132" s="122">
        <v>75.2</v>
      </c>
      <c r="S132" s="120" t="s">
        <v>176</v>
      </c>
      <c r="T132" s="122">
        <v>56.3</v>
      </c>
      <c r="U132" s="122">
        <v>62.4</v>
      </c>
      <c r="V132" s="7"/>
      <c r="W132" s="9" t="s">
        <v>76</v>
      </c>
      <c r="X132" s="129">
        <v>1640</v>
      </c>
    </row>
    <row r="133" spans="1:24" ht="16.5" customHeight="1" x14ac:dyDescent="0.2">
      <c r="A133" s="7"/>
      <c r="B133" s="7"/>
      <c r="C133" s="7" t="s">
        <v>179</v>
      </c>
      <c r="D133" s="7"/>
      <c r="E133" s="7"/>
      <c r="F133" s="7"/>
      <c r="G133" s="7"/>
      <c r="H133" s="7"/>
      <c r="I133" s="7"/>
      <c r="J133" s="7"/>
      <c r="K133" s="7"/>
      <c r="L133" s="9" t="s">
        <v>319</v>
      </c>
      <c r="M133" s="122">
        <v>46.1</v>
      </c>
      <c r="N133" s="122">
        <v>66.900000000000006</v>
      </c>
      <c r="O133" s="122">
        <v>52.6</v>
      </c>
      <c r="P133" s="122">
        <v>56.6</v>
      </c>
      <c r="Q133" s="122">
        <v>48.6</v>
      </c>
      <c r="R133" s="122">
        <v>80.900000000000006</v>
      </c>
      <c r="S133" s="120" t="s">
        <v>176</v>
      </c>
      <c r="T133" s="122">
        <v>58.4</v>
      </c>
      <c r="U133" s="122">
        <v>54.1</v>
      </c>
      <c r="V133" s="7"/>
      <c r="W133" s="9" t="s">
        <v>76</v>
      </c>
      <c r="X133" s="130">
        <v>165</v>
      </c>
    </row>
    <row r="134" spans="1:24" ht="16.5" customHeight="1" x14ac:dyDescent="0.2">
      <c r="A134" s="7"/>
      <c r="B134" s="7"/>
      <c r="C134" s="7" t="s">
        <v>347</v>
      </c>
      <c r="D134" s="7"/>
      <c r="E134" s="7"/>
      <c r="F134" s="7"/>
      <c r="G134" s="7"/>
      <c r="H134" s="7"/>
      <c r="I134" s="7"/>
      <c r="J134" s="7"/>
      <c r="K134" s="7"/>
      <c r="L134" s="9" t="s">
        <v>319</v>
      </c>
      <c r="M134" s="122">
        <v>45.3</v>
      </c>
      <c r="N134" s="120" t="s">
        <v>176</v>
      </c>
      <c r="O134" s="122">
        <v>63.6</v>
      </c>
      <c r="P134" s="122">
        <v>33.9</v>
      </c>
      <c r="Q134" s="122">
        <v>70.400000000000006</v>
      </c>
      <c r="R134" s="120" t="s">
        <v>150</v>
      </c>
      <c r="S134" s="120" t="s">
        <v>176</v>
      </c>
      <c r="T134" s="120" t="s">
        <v>150</v>
      </c>
      <c r="U134" s="122">
        <v>48.9</v>
      </c>
      <c r="V134" s="7"/>
      <c r="W134" s="9" t="s">
        <v>76</v>
      </c>
      <c r="X134" s="131">
        <v>69</v>
      </c>
    </row>
    <row r="135" spans="1:24" ht="16.5" customHeight="1" x14ac:dyDescent="0.2">
      <c r="A135" s="7"/>
      <c r="B135" s="7" t="s">
        <v>320</v>
      </c>
      <c r="C135" s="7"/>
      <c r="D135" s="7"/>
      <c r="E135" s="7"/>
      <c r="F135" s="7"/>
      <c r="G135" s="7"/>
      <c r="H135" s="7"/>
      <c r="I135" s="7"/>
      <c r="J135" s="7"/>
      <c r="K135" s="7"/>
      <c r="L135" s="9"/>
      <c r="M135" s="10"/>
      <c r="N135" s="10"/>
      <c r="O135" s="10"/>
      <c r="P135" s="10"/>
      <c r="Q135" s="10"/>
      <c r="R135" s="10"/>
      <c r="S135" s="10"/>
      <c r="T135" s="10"/>
      <c r="U135" s="10"/>
      <c r="V135" s="7"/>
      <c r="W135" s="9"/>
      <c r="X135" s="10"/>
    </row>
    <row r="136" spans="1:24" ht="16.5" customHeight="1" x14ac:dyDescent="0.2">
      <c r="A136" s="7"/>
      <c r="B136" s="7"/>
      <c r="C136" s="7" t="s">
        <v>175</v>
      </c>
      <c r="D136" s="7"/>
      <c r="E136" s="7"/>
      <c r="F136" s="7"/>
      <c r="G136" s="7"/>
      <c r="H136" s="7"/>
      <c r="I136" s="7"/>
      <c r="J136" s="7"/>
      <c r="K136" s="7"/>
      <c r="L136" s="9" t="s">
        <v>319</v>
      </c>
      <c r="M136" s="122">
        <v>41.8</v>
      </c>
      <c r="N136" s="122">
        <v>38.5</v>
      </c>
      <c r="O136" s="122">
        <v>45.2</v>
      </c>
      <c r="P136" s="122">
        <v>43.7</v>
      </c>
      <c r="Q136" s="122">
        <v>40.1</v>
      </c>
      <c r="R136" s="120" t="s">
        <v>176</v>
      </c>
      <c r="S136" s="122">
        <v>30.6</v>
      </c>
      <c r="T136" s="120" t="s">
        <v>176</v>
      </c>
      <c r="U136" s="122">
        <v>41.3</v>
      </c>
      <c r="V136" s="7"/>
      <c r="W136" s="9" t="s">
        <v>76</v>
      </c>
      <c r="X136" s="129">
        <v>7567</v>
      </c>
    </row>
    <row r="137" spans="1:24" ht="16.5" customHeight="1" x14ac:dyDescent="0.2">
      <c r="A137" s="7"/>
      <c r="B137" s="7"/>
      <c r="C137" s="7" t="s">
        <v>177</v>
      </c>
      <c r="D137" s="7"/>
      <c r="E137" s="7"/>
      <c r="F137" s="7"/>
      <c r="G137" s="7"/>
      <c r="H137" s="7"/>
      <c r="I137" s="7"/>
      <c r="J137" s="7"/>
      <c r="K137" s="7"/>
      <c r="L137" s="9" t="s">
        <v>319</v>
      </c>
      <c r="M137" s="122">
        <v>45.6</v>
      </c>
      <c r="N137" s="122">
        <v>41.8</v>
      </c>
      <c r="O137" s="122">
        <v>48.6</v>
      </c>
      <c r="P137" s="122">
        <v>41</v>
      </c>
      <c r="Q137" s="122">
        <v>37.4</v>
      </c>
      <c r="R137" s="122">
        <v>50</v>
      </c>
      <c r="S137" s="125" t="s">
        <v>148</v>
      </c>
      <c r="T137" s="120" t="s">
        <v>176</v>
      </c>
      <c r="U137" s="122">
        <v>44.9</v>
      </c>
      <c r="V137" s="7"/>
      <c r="W137" s="9" t="s">
        <v>76</v>
      </c>
      <c r="X137" s="129">
        <v>2693</v>
      </c>
    </row>
    <row r="138" spans="1:24" ht="16.5" customHeight="1" x14ac:dyDescent="0.2">
      <c r="A138" s="7"/>
      <c r="B138" s="7"/>
      <c r="C138" s="7" t="s">
        <v>178</v>
      </c>
      <c r="D138" s="7"/>
      <c r="E138" s="7"/>
      <c r="F138" s="7"/>
      <c r="G138" s="7"/>
      <c r="H138" s="7"/>
      <c r="I138" s="7"/>
      <c r="J138" s="7"/>
      <c r="K138" s="7"/>
      <c r="L138" s="9" t="s">
        <v>319</v>
      </c>
      <c r="M138" s="122">
        <v>51.8</v>
      </c>
      <c r="N138" s="122">
        <v>42.2</v>
      </c>
      <c r="O138" s="122">
        <v>49.4</v>
      </c>
      <c r="P138" s="122">
        <v>46.8</v>
      </c>
      <c r="Q138" s="122">
        <v>53.9</v>
      </c>
      <c r="R138" s="122">
        <v>58.7</v>
      </c>
      <c r="S138" s="120" t="s">
        <v>176</v>
      </c>
      <c r="T138" s="122">
        <v>45</v>
      </c>
      <c r="U138" s="122">
        <v>49.7</v>
      </c>
      <c r="V138" s="7"/>
      <c r="W138" s="9" t="s">
        <v>76</v>
      </c>
      <c r="X138" s="129">
        <v>1359</v>
      </c>
    </row>
    <row r="139" spans="1:24" ht="16.5" customHeight="1" x14ac:dyDescent="0.2">
      <c r="A139" s="7"/>
      <c r="B139" s="7"/>
      <c r="C139" s="7" t="s">
        <v>179</v>
      </c>
      <c r="D139" s="7"/>
      <c r="E139" s="7"/>
      <c r="F139" s="7"/>
      <c r="G139" s="7"/>
      <c r="H139" s="7"/>
      <c r="I139" s="7"/>
      <c r="J139" s="7"/>
      <c r="K139" s="7"/>
      <c r="L139" s="9" t="s">
        <v>319</v>
      </c>
      <c r="M139" s="122">
        <v>59.8</v>
      </c>
      <c r="N139" s="122">
        <v>43.7</v>
      </c>
      <c r="O139" s="122">
        <v>50.8</v>
      </c>
      <c r="P139" s="122">
        <v>40.299999999999997</v>
      </c>
      <c r="Q139" s="122">
        <v>38.299999999999997</v>
      </c>
      <c r="R139" s="122">
        <v>72.900000000000006</v>
      </c>
      <c r="S139" s="120" t="s">
        <v>176</v>
      </c>
      <c r="T139" s="122">
        <v>44.5</v>
      </c>
      <c r="U139" s="122">
        <v>47.1</v>
      </c>
      <c r="V139" s="7"/>
      <c r="W139" s="9" t="s">
        <v>76</v>
      </c>
      <c r="X139" s="130">
        <v>153</v>
      </c>
    </row>
    <row r="140" spans="1:24" ht="16.5" customHeight="1" x14ac:dyDescent="0.2">
      <c r="A140" s="7"/>
      <c r="B140" s="7"/>
      <c r="C140" s="7" t="s">
        <v>347</v>
      </c>
      <c r="D140" s="7"/>
      <c r="E140" s="7"/>
      <c r="F140" s="7"/>
      <c r="G140" s="7"/>
      <c r="H140" s="7"/>
      <c r="I140" s="7"/>
      <c r="J140" s="7"/>
      <c r="K140" s="7"/>
      <c r="L140" s="9" t="s">
        <v>319</v>
      </c>
      <c r="M140" s="122">
        <v>19.3</v>
      </c>
      <c r="N140" s="120" t="s">
        <v>176</v>
      </c>
      <c r="O140" s="122">
        <v>56.1</v>
      </c>
      <c r="P140" s="122">
        <v>36.799999999999997</v>
      </c>
      <c r="Q140" s="122">
        <v>71.599999999999994</v>
      </c>
      <c r="R140" s="120" t="s">
        <v>150</v>
      </c>
      <c r="S140" s="120" t="s">
        <v>176</v>
      </c>
      <c r="T140" s="122">
        <v>39.200000000000003</v>
      </c>
      <c r="U140" s="122">
        <v>51</v>
      </c>
      <c r="V140" s="7"/>
      <c r="W140" s="9" t="s">
        <v>76</v>
      </c>
      <c r="X140" s="131">
        <v>68</v>
      </c>
    </row>
    <row r="141" spans="1:24" ht="16.5" customHeight="1" x14ac:dyDescent="0.2">
      <c r="A141" s="7"/>
      <c r="B141" s="7" t="s">
        <v>321</v>
      </c>
      <c r="C141" s="7"/>
      <c r="D141" s="7"/>
      <c r="E141" s="7"/>
      <c r="F141" s="7"/>
      <c r="G141" s="7"/>
      <c r="H141" s="7"/>
      <c r="I141" s="7"/>
      <c r="J141" s="7"/>
      <c r="K141" s="7"/>
      <c r="L141" s="9"/>
      <c r="M141" s="10"/>
      <c r="N141" s="10"/>
      <c r="O141" s="10"/>
      <c r="P141" s="10"/>
      <c r="Q141" s="10"/>
      <c r="R141" s="10"/>
      <c r="S141" s="10"/>
      <c r="T141" s="10"/>
      <c r="U141" s="10"/>
      <c r="V141" s="7"/>
      <c r="W141" s="9"/>
      <c r="X141" s="10"/>
    </row>
    <row r="142" spans="1:24" ht="16.5" customHeight="1" x14ac:dyDescent="0.2">
      <c r="A142" s="7"/>
      <c r="B142" s="7"/>
      <c r="C142" s="7" t="s">
        <v>175</v>
      </c>
      <c r="D142" s="7"/>
      <c r="E142" s="7"/>
      <c r="F142" s="7"/>
      <c r="G142" s="7"/>
      <c r="H142" s="7"/>
      <c r="I142" s="7"/>
      <c r="J142" s="7"/>
      <c r="K142" s="7"/>
      <c r="L142" s="9" t="s">
        <v>319</v>
      </c>
      <c r="M142" s="122">
        <v>45.2</v>
      </c>
      <c r="N142" s="122">
        <v>37.1</v>
      </c>
      <c r="O142" s="122">
        <v>73.2</v>
      </c>
      <c r="P142" s="122">
        <v>57.2</v>
      </c>
      <c r="Q142" s="122">
        <v>35.9</v>
      </c>
      <c r="R142" s="120" t="s">
        <v>176</v>
      </c>
      <c r="S142" s="122">
        <v>45.4</v>
      </c>
      <c r="T142" s="120" t="s">
        <v>176</v>
      </c>
      <c r="U142" s="122">
        <v>48.5</v>
      </c>
      <c r="V142" s="7"/>
      <c r="W142" s="9" t="s">
        <v>76</v>
      </c>
      <c r="X142" s="129">
        <v>8712</v>
      </c>
    </row>
    <row r="143" spans="1:24" ht="16.5" customHeight="1" x14ac:dyDescent="0.2">
      <c r="A143" s="7"/>
      <c r="B143" s="7"/>
      <c r="C143" s="7" t="s">
        <v>177</v>
      </c>
      <c r="D143" s="7"/>
      <c r="E143" s="7"/>
      <c r="F143" s="7"/>
      <c r="G143" s="7"/>
      <c r="H143" s="7"/>
      <c r="I143" s="7"/>
      <c r="J143" s="7"/>
      <c r="K143" s="7"/>
      <c r="L143" s="9" t="s">
        <v>319</v>
      </c>
      <c r="M143" s="122">
        <v>64.8</v>
      </c>
      <c r="N143" s="122">
        <v>54.4</v>
      </c>
      <c r="O143" s="122">
        <v>78.3</v>
      </c>
      <c r="P143" s="122">
        <v>72.599999999999994</v>
      </c>
      <c r="Q143" s="122">
        <v>39.5</v>
      </c>
      <c r="R143" s="122">
        <v>48.4</v>
      </c>
      <c r="S143" s="120" t="s">
        <v>150</v>
      </c>
      <c r="T143" s="120" t="s">
        <v>176</v>
      </c>
      <c r="U143" s="122">
        <v>63.1</v>
      </c>
      <c r="V143" s="7"/>
      <c r="W143" s="9" t="s">
        <v>76</v>
      </c>
      <c r="X143" s="129">
        <v>3417</v>
      </c>
    </row>
    <row r="144" spans="1:24" ht="16.5" customHeight="1" x14ac:dyDescent="0.2">
      <c r="A144" s="7"/>
      <c r="B144" s="7"/>
      <c r="C144" s="7" t="s">
        <v>178</v>
      </c>
      <c r="D144" s="7"/>
      <c r="E144" s="7"/>
      <c r="F144" s="7"/>
      <c r="G144" s="7"/>
      <c r="H144" s="7"/>
      <c r="I144" s="7"/>
      <c r="J144" s="7"/>
      <c r="K144" s="7"/>
      <c r="L144" s="9" t="s">
        <v>319</v>
      </c>
      <c r="M144" s="122">
        <v>57.2</v>
      </c>
      <c r="N144" s="122">
        <v>43.4</v>
      </c>
      <c r="O144" s="122">
        <v>71</v>
      </c>
      <c r="P144" s="122">
        <v>61.6</v>
      </c>
      <c r="Q144" s="122">
        <v>39.299999999999997</v>
      </c>
      <c r="R144" s="122">
        <v>45.2</v>
      </c>
      <c r="S144" s="120" t="s">
        <v>176</v>
      </c>
      <c r="T144" s="122">
        <v>77.5</v>
      </c>
      <c r="U144" s="122">
        <v>57.7</v>
      </c>
      <c r="V144" s="7"/>
      <c r="W144" s="9" t="s">
        <v>76</v>
      </c>
      <c r="X144" s="129">
        <v>1454</v>
      </c>
    </row>
    <row r="145" spans="1:24" ht="16.5" customHeight="1" x14ac:dyDescent="0.2">
      <c r="A145" s="7"/>
      <c r="B145" s="7"/>
      <c r="C145" s="7" t="s">
        <v>179</v>
      </c>
      <c r="D145" s="7"/>
      <c r="E145" s="7"/>
      <c r="F145" s="7"/>
      <c r="G145" s="7"/>
      <c r="H145" s="7"/>
      <c r="I145" s="7"/>
      <c r="J145" s="7"/>
      <c r="K145" s="7"/>
      <c r="L145" s="9" t="s">
        <v>319</v>
      </c>
      <c r="M145" s="122">
        <v>64</v>
      </c>
      <c r="N145" s="122">
        <v>30.7</v>
      </c>
      <c r="O145" s="122">
        <v>60.7</v>
      </c>
      <c r="P145" s="122">
        <v>74.599999999999994</v>
      </c>
      <c r="Q145" s="122">
        <v>39.9</v>
      </c>
      <c r="R145" s="122">
        <v>34.1</v>
      </c>
      <c r="S145" s="120" t="s">
        <v>176</v>
      </c>
      <c r="T145" s="122">
        <v>40.1</v>
      </c>
      <c r="U145" s="122">
        <v>57.1</v>
      </c>
      <c r="V145" s="7"/>
      <c r="W145" s="9" t="s">
        <v>76</v>
      </c>
      <c r="X145" s="130">
        <v>182</v>
      </c>
    </row>
    <row r="146" spans="1:24" ht="16.5" customHeight="1" x14ac:dyDescent="0.2">
      <c r="A146" s="7"/>
      <c r="B146" s="7"/>
      <c r="C146" s="7" t="s">
        <v>347</v>
      </c>
      <c r="D146" s="7"/>
      <c r="E146" s="7"/>
      <c r="F146" s="7"/>
      <c r="G146" s="7"/>
      <c r="H146" s="7"/>
      <c r="I146" s="7"/>
      <c r="J146" s="7"/>
      <c r="K146" s="7"/>
      <c r="L146" s="9" t="s">
        <v>319</v>
      </c>
      <c r="M146" s="122">
        <v>64.400000000000006</v>
      </c>
      <c r="N146" s="120" t="s">
        <v>176</v>
      </c>
      <c r="O146" s="122">
        <v>48.1</v>
      </c>
      <c r="P146" s="122">
        <v>32.1</v>
      </c>
      <c r="Q146" s="122">
        <v>44.5</v>
      </c>
      <c r="R146" s="120" t="s">
        <v>150</v>
      </c>
      <c r="S146" s="120" t="s">
        <v>176</v>
      </c>
      <c r="T146" s="120" t="s">
        <v>150</v>
      </c>
      <c r="U146" s="122">
        <v>41</v>
      </c>
      <c r="V146" s="7"/>
      <c r="W146" s="9" t="s">
        <v>76</v>
      </c>
      <c r="X146" s="131">
        <v>62</v>
      </c>
    </row>
    <row r="147" spans="1:24" ht="16.5" customHeight="1" x14ac:dyDescent="0.2">
      <c r="A147" s="7"/>
      <c r="B147" s="7" t="s">
        <v>322</v>
      </c>
      <c r="C147" s="7"/>
      <c r="D147" s="7"/>
      <c r="E147" s="7"/>
      <c r="F147" s="7"/>
      <c r="G147" s="7"/>
      <c r="H147" s="7"/>
      <c r="I147" s="7"/>
      <c r="J147" s="7"/>
      <c r="K147" s="7"/>
      <c r="L147" s="9"/>
      <c r="M147" s="10"/>
      <c r="N147" s="10"/>
      <c r="O147" s="10"/>
      <c r="P147" s="10"/>
      <c r="Q147" s="10"/>
      <c r="R147" s="10"/>
      <c r="S147" s="10"/>
      <c r="T147" s="10"/>
      <c r="U147" s="10"/>
      <c r="V147" s="7"/>
      <c r="W147" s="9"/>
      <c r="X147" s="10"/>
    </row>
    <row r="148" spans="1:24" ht="16.5" customHeight="1" x14ac:dyDescent="0.2">
      <c r="A148" s="7"/>
      <c r="B148" s="7"/>
      <c r="C148" s="7" t="s">
        <v>175</v>
      </c>
      <c r="D148" s="7"/>
      <c r="E148" s="7"/>
      <c r="F148" s="7"/>
      <c r="G148" s="7"/>
      <c r="H148" s="7"/>
      <c r="I148" s="7"/>
      <c r="J148" s="7"/>
      <c r="K148" s="7"/>
      <c r="L148" s="9" t="s">
        <v>319</v>
      </c>
      <c r="M148" s="124">
        <v>128.9</v>
      </c>
      <c r="N148" s="124">
        <v>125.6</v>
      </c>
      <c r="O148" s="124">
        <v>124</v>
      </c>
      <c r="P148" s="124">
        <v>126.3</v>
      </c>
      <c r="Q148" s="124">
        <v>126.7</v>
      </c>
      <c r="R148" s="120" t="s">
        <v>176</v>
      </c>
      <c r="S148" s="124">
        <v>135.69999999999999</v>
      </c>
      <c r="T148" s="120" t="s">
        <v>176</v>
      </c>
      <c r="U148" s="124">
        <v>126.9</v>
      </c>
      <c r="V148" s="7"/>
      <c r="W148" s="9" t="s">
        <v>76</v>
      </c>
      <c r="X148" s="128">
        <v>11737</v>
      </c>
    </row>
    <row r="149" spans="1:24" ht="16.5" customHeight="1" x14ac:dyDescent="0.2">
      <c r="A149" s="7"/>
      <c r="B149" s="7"/>
      <c r="C149" s="7" t="s">
        <v>177</v>
      </c>
      <c r="D149" s="7"/>
      <c r="E149" s="7"/>
      <c r="F149" s="7"/>
      <c r="G149" s="7"/>
      <c r="H149" s="7"/>
      <c r="I149" s="7"/>
      <c r="J149" s="7"/>
      <c r="K149" s="7"/>
      <c r="L149" s="9" t="s">
        <v>319</v>
      </c>
      <c r="M149" s="124">
        <v>126.5</v>
      </c>
      <c r="N149" s="124">
        <v>129.4</v>
      </c>
      <c r="O149" s="124">
        <v>124.6</v>
      </c>
      <c r="P149" s="124">
        <v>131.19999999999999</v>
      </c>
      <c r="Q149" s="124">
        <v>130.30000000000001</v>
      </c>
      <c r="R149" s="124">
        <v>123</v>
      </c>
      <c r="S149" s="125" t="s">
        <v>148</v>
      </c>
      <c r="T149" s="120" t="s">
        <v>176</v>
      </c>
      <c r="U149" s="124">
        <v>127</v>
      </c>
      <c r="V149" s="7"/>
      <c r="W149" s="9" t="s">
        <v>76</v>
      </c>
      <c r="X149" s="129">
        <v>3532</v>
      </c>
    </row>
    <row r="150" spans="1:24" ht="16.5" customHeight="1" x14ac:dyDescent="0.2">
      <c r="A150" s="7"/>
      <c r="B150" s="7"/>
      <c r="C150" s="7" t="s">
        <v>178</v>
      </c>
      <c r="D150" s="7"/>
      <c r="E150" s="7"/>
      <c r="F150" s="7"/>
      <c r="G150" s="7"/>
      <c r="H150" s="7"/>
      <c r="I150" s="7"/>
      <c r="J150" s="7"/>
      <c r="K150" s="7"/>
      <c r="L150" s="9" t="s">
        <v>319</v>
      </c>
      <c r="M150" s="124">
        <v>124.4</v>
      </c>
      <c r="N150" s="124">
        <v>115.1</v>
      </c>
      <c r="O150" s="124">
        <v>122.9</v>
      </c>
      <c r="P150" s="124">
        <v>121</v>
      </c>
      <c r="Q150" s="124">
        <v>134.9</v>
      </c>
      <c r="R150" s="124">
        <v>113.9</v>
      </c>
      <c r="S150" s="120" t="s">
        <v>176</v>
      </c>
      <c r="T150" s="124">
        <v>105</v>
      </c>
      <c r="U150" s="124">
        <v>122</v>
      </c>
      <c r="V150" s="7"/>
      <c r="W150" s="9" t="s">
        <v>76</v>
      </c>
      <c r="X150" s="129">
        <v>1558</v>
      </c>
    </row>
    <row r="151" spans="1:24" ht="16.5" customHeight="1" x14ac:dyDescent="0.2">
      <c r="A151" s="7"/>
      <c r="B151" s="7"/>
      <c r="C151" s="7" t="s">
        <v>179</v>
      </c>
      <c r="D151" s="7"/>
      <c r="E151" s="7"/>
      <c r="F151" s="7"/>
      <c r="G151" s="7"/>
      <c r="H151" s="7"/>
      <c r="I151" s="7"/>
      <c r="J151" s="7"/>
      <c r="K151" s="7"/>
      <c r="L151" s="9" t="s">
        <v>319</v>
      </c>
      <c r="M151" s="124">
        <v>135.80000000000001</v>
      </c>
      <c r="N151" s="124">
        <v>137.80000000000001</v>
      </c>
      <c r="O151" s="124">
        <v>103.8</v>
      </c>
      <c r="P151" s="124">
        <v>106.2</v>
      </c>
      <c r="Q151" s="122">
        <v>68.099999999999994</v>
      </c>
      <c r="R151" s="120" t="s">
        <v>150</v>
      </c>
      <c r="S151" s="120" t="s">
        <v>176</v>
      </c>
      <c r="T151" s="124">
        <v>118.9</v>
      </c>
      <c r="U151" s="124">
        <v>103.8</v>
      </c>
      <c r="V151" s="7"/>
      <c r="W151" s="9" t="s">
        <v>76</v>
      </c>
      <c r="X151" s="130">
        <v>160</v>
      </c>
    </row>
    <row r="152" spans="1:24" ht="16.5" customHeight="1" x14ac:dyDescent="0.2">
      <c r="A152" s="7"/>
      <c r="B152" s="7"/>
      <c r="C152" s="7" t="s">
        <v>347</v>
      </c>
      <c r="D152" s="7"/>
      <c r="E152" s="7"/>
      <c r="F152" s="7"/>
      <c r="G152" s="7"/>
      <c r="H152" s="7"/>
      <c r="I152" s="7"/>
      <c r="J152" s="7"/>
      <c r="K152" s="7"/>
      <c r="L152" s="9" t="s">
        <v>319</v>
      </c>
      <c r="M152" s="124">
        <v>159.80000000000001</v>
      </c>
      <c r="N152" s="120" t="s">
        <v>176</v>
      </c>
      <c r="O152" s="124">
        <v>147.9</v>
      </c>
      <c r="P152" s="124">
        <v>103.7</v>
      </c>
      <c r="Q152" s="124">
        <v>125.6</v>
      </c>
      <c r="R152" s="120" t="s">
        <v>150</v>
      </c>
      <c r="S152" s="120" t="s">
        <v>176</v>
      </c>
      <c r="T152" s="122">
        <v>58.5</v>
      </c>
      <c r="U152" s="124">
        <v>118.1</v>
      </c>
      <c r="V152" s="7"/>
      <c r="W152" s="9" t="s">
        <v>76</v>
      </c>
      <c r="X152" s="131">
        <v>83</v>
      </c>
    </row>
    <row r="153" spans="1:24" ht="16.5" customHeight="1" x14ac:dyDescent="0.2">
      <c r="A153" s="7"/>
      <c r="B153" s="7" t="s">
        <v>323</v>
      </c>
      <c r="C153" s="7"/>
      <c r="D153" s="7"/>
      <c r="E153" s="7"/>
      <c r="F153" s="7"/>
      <c r="G153" s="7"/>
      <c r="H153" s="7"/>
      <c r="I153" s="7"/>
      <c r="J153" s="7"/>
      <c r="K153" s="7"/>
      <c r="L153" s="9"/>
      <c r="M153" s="10"/>
      <c r="N153" s="10"/>
      <c r="O153" s="10"/>
      <c r="P153" s="10"/>
      <c r="Q153" s="10"/>
      <c r="R153" s="10"/>
      <c r="S153" s="10"/>
      <c r="T153" s="10"/>
      <c r="U153" s="10"/>
      <c r="V153" s="7"/>
      <c r="W153" s="9"/>
      <c r="X153" s="10"/>
    </row>
    <row r="154" spans="1:24" ht="16.5" customHeight="1" x14ac:dyDescent="0.2">
      <c r="A154" s="7"/>
      <c r="B154" s="7"/>
      <c r="C154" s="7" t="s">
        <v>175</v>
      </c>
      <c r="D154" s="7"/>
      <c r="E154" s="7"/>
      <c r="F154" s="7"/>
      <c r="G154" s="7"/>
      <c r="H154" s="7"/>
      <c r="I154" s="7"/>
      <c r="J154" s="7"/>
      <c r="K154" s="7"/>
      <c r="L154" s="9" t="s">
        <v>319</v>
      </c>
      <c r="M154" s="125">
        <v>6.4</v>
      </c>
      <c r="N154" s="125">
        <v>5.5</v>
      </c>
      <c r="O154" s="125">
        <v>8.3000000000000007</v>
      </c>
      <c r="P154" s="125">
        <v>6</v>
      </c>
      <c r="Q154" s="125">
        <v>5.9</v>
      </c>
      <c r="R154" s="120" t="s">
        <v>176</v>
      </c>
      <c r="S154" s="125">
        <v>9.1</v>
      </c>
      <c r="T154" s="120" t="s">
        <v>176</v>
      </c>
      <c r="U154" s="125">
        <v>6.4</v>
      </c>
      <c r="V154" s="7"/>
      <c r="W154" s="9" t="s">
        <v>76</v>
      </c>
      <c r="X154" s="130">
        <v>560</v>
      </c>
    </row>
    <row r="155" spans="1:24" ht="16.5" customHeight="1" x14ac:dyDescent="0.2">
      <c r="A155" s="7"/>
      <c r="B155" s="7"/>
      <c r="C155" s="7" t="s">
        <v>177</v>
      </c>
      <c r="D155" s="7"/>
      <c r="E155" s="7"/>
      <c r="F155" s="7"/>
      <c r="G155" s="7"/>
      <c r="H155" s="7"/>
      <c r="I155" s="7"/>
      <c r="J155" s="7"/>
      <c r="K155" s="7"/>
      <c r="L155" s="9" t="s">
        <v>319</v>
      </c>
      <c r="M155" s="125">
        <v>6.8</v>
      </c>
      <c r="N155" s="125">
        <v>7.3</v>
      </c>
      <c r="O155" s="125">
        <v>7.9</v>
      </c>
      <c r="P155" s="122">
        <v>10</v>
      </c>
      <c r="Q155" s="125">
        <v>4.3</v>
      </c>
      <c r="R155" s="122">
        <v>12</v>
      </c>
      <c r="S155" s="125" t="s">
        <v>148</v>
      </c>
      <c r="T155" s="120" t="s">
        <v>176</v>
      </c>
      <c r="U155" s="125">
        <v>7.6</v>
      </c>
      <c r="V155" s="7"/>
      <c r="W155" s="9" t="s">
        <v>76</v>
      </c>
      <c r="X155" s="130">
        <v>170</v>
      </c>
    </row>
    <row r="156" spans="1:24" ht="16.5" customHeight="1" x14ac:dyDescent="0.2">
      <c r="A156" s="7"/>
      <c r="B156" s="7"/>
      <c r="C156" s="7" t="s">
        <v>178</v>
      </c>
      <c r="D156" s="7"/>
      <c r="E156" s="7"/>
      <c r="F156" s="7"/>
      <c r="G156" s="7"/>
      <c r="H156" s="7"/>
      <c r="I156" s="7"/>
      <c r="J156" s="7"/>
      <c r="K156" s="7"/>
      <c r="L156" s="9" t="s">
        <v>319</v>
      </c>
      <c r="M156" s="125">
        <v>4.0999999999999996</v>
      </c>
      <c r="N156" s="125">
        <v>7.3</v>
      </c>
      <c r="O156" s="125">
        <v>9.9</v>
      </c>
      <c r="P156" s="125">
        <v>2.6</v>
      </c>
      <c r="Q156" s="125">
        <v>4.9000000000000004</v>
      </c>
      <c r="R156" s="125">
        <v>8</v>
      </c>
      <c r="S156" s="120" t="s">
        <v>176</v>
      </c>
      <c r="T156" s="125">
        <v>9.5</v>
      </c>
      <c r="U156" s="125">
        <v>7.2</v>
      </c>
      <c r="V156" s="7"/>
      <c r="W156" s="9" t="s">
        <v>76</v>
      </c>
      <c r="X156" s="131">
        <v>75</v>
      </c>
    </row>
    <row r="157" spans="1:24" ht="16.5" customHeight="1" x14ac:dyDescent="0.2">
      <c r="A157" s="7"/>
      <c r="B157" s="7"/>
      <c r="C157" s="7" t="s">
        <v>179</v>
      </c>
      <c r="D157" s="7"/>
      <c r="E157" s="7"/>
      <c r="F157" s="7"/>
      <c r="G157" s="7"/>
      <c r="H157" s="7"/>
      <c r="I157" s="7"/>
      <c r="J157" s="7"/>
      <c r="K157" s="7"/>
      <c r="L157" s="9" t="s">
        <v>319</v>
      </c>
      <c r="M157" s="125">
        <v>9.1</v>
      </c>
      <c r="N157" s="125" t="s">
        <v>148</v>
      </c>
      <c r="O157" s="125">
        <v>9.6999999999999993</v>
      </c>
      <c r="P157" s="125">
        <v>4.5</v>
      </c>
      <c r="Q157" s="125">
        <v>5.4</v>
      </c>
      <c r="R157" s="120" t="s">
        <v>150</v>
      </c>
      <c r="S157" s="120" t="s">
        <v>176</v>
      </c>
      <c r="T157" s="120" t="s">
        <v>150</v>
      </c>
      <c r="U157" s="125">
        <v>8</v>
      </c>
      <c r="V157" s="7"/>
      <c r="W157" s="9" t="s">
        <v>76</v>
      </c>
      <c r="X157" s="131">
        <v>11</v>
      </c>
    </row>
    <row r="158" spans="1:24" ht="16.5" customHeight="1" x14ac:dyDescent="0.2">
      <c r="A158" s="13"/>
      <c r="B158" s="13"/>
      <c r="C158" s="13" t="s">
        <v>347</v>
      </c>
      <c r="D158" s="13"/>
      <c r="E158" s="13"/>
      <c r="F158" s="13"/>
      <c r="G158" s="13"/>
      <c r="H158" s="13"/>
      <c r="I158" s="13"/>
      <c r="J158" s="13"/>
      <c r="K158" s="13"/>
      <c r="L158" s="14" t="s">
        <v>319</v>
      </c>
      <c r="M158" s="121" t="s">
        <v>150</v>
      </c>
      <c r="N158" s="121" t="s">
        <v>176</v>
      </c>
      <c r="O158" s="123">
        <v>14.9</v>
      </c>
      <c r="P158" s="126">
        <v>8.6</v>
      </c>
      <c r="Q158" s="126" t="s">
        <v>148</v>
      </c>
      <c r="R158" s="126" t="s">
        <v>148</v>
      </c>
      <c r="S158" s="121" t="s">
        <v>176</v>
      </c>
      <c r="T158" s="126" t="s">
        <v>148</v>
      </c>
      <c r="U158" s="126">
        <v>8.3000000000000007</v>
      </c>
      <c r="V158" s="13"/>
      <c r="W158" s="14" t="s">
        <v>76</v>
      </c>
      <c r="X158" s="133">
        <v>7</v>
      </c>
    </row>
    <row r="159" spans="1:24" ht="4.5" customHeight="1" x14ac:dyDescent="0.2">
      <c r="A159" s="25"/>
      <c r="B159" s="25"/>
      <c r="C159" s="2"/>
      <c r="D159" s="2"/>
      <c r="E159" s="2"/>
      <c r="F159" s="2"/>
      <c r="G159" s="2"/>
      <c r="H159" s="2"/>
      <c r="I159" s="2"/>
      <c r="J159" s="2"/>
      <c r="K159" s="2"/>
      <c r="L159" s="2"/>
      <c r="M159" s="2"/>
      <c r="N159" s="2"/>
      <c r="O159" s="2"/>
      <c r="P159" s="2"/>
      <c r="Q159" s="2"/>
      <c r="R159" s="2"/>
      <c r="S159" s="2"/>
      <c r="T159" s="2"/>
      <c r="U159" s="2"/>
      <c r="V159" s="2"/>
      <c r="W159" s="2"/>
      <c r="X159" s="2"/>
    </row>
    <row r="160" spans="1:24" ht="16.5" customHeight="1" x14ac:dyDescent="0.2">
      <c r="A160" s="25"/>
      <c r="B160" s="25"/>
      <c r="C160" s="345" t="s">
        <v>348</v>
      </c>
      <c r="D160" s="345"/>
      <c r="E160" s="345"/>
      <c r="F160" s="345"/>
      <c r="G160" s="345"/>
      <c r="H160" s="345"/>
      <c r="I160" s="345"/>
      <c r="J160" s="345"/>
      <c r="K160" s="345"/>
      <c r="L160" s="345"/>
      <c r="M160" s="345"/>
      <c r="N160" s="345"/>
      <c r="O160" s="345"/>
      <c r="P160" s="345"/>
      <c r="Q160" s="345"/>
      <c r="R160" s="345"/>
      <c r="S160" s="345"/>
      <c r="T160" s="345"/>
      <c r="U160" s="345"/>
      <c r="V160" s="345"/>
      <c r="W160" s="345"/>
      <c r="X160" s="345"/>
    </row>
    <row r="161" spans="1:24" ht="4.5" customHeight="1" x14ac:dyDescent="0.2">
      <c r="A161" s="25"/>
      <c r="B161" s="25"/>
      <c r="C161" s="2"/>
      <c r="D161" s="2"/>
      <c r="E161" s="2"/>
      <c r="F161" s="2"/>
      <c r="G161" s="2"/>
      <c r="H161" s="2"/>
      <c r="I161" s="2"/>
      <c r="J161" s="2"/>
      <c r="K161" s="2"/>
      <c r="L161" s="2"/>
      <c r="M161" s="2"/>
      <c r="N161" s="2"/>
      <c r="O161" s="2"/>
      <c r="P161" s="2"/>
      <c r="Q161" s="2"/>
      <c r="R161" s="2"/>
      <c r="S161" s="2"/>
      <c r="T161" s="2"/>
      <c r="U161" s="2"/>
      <c r="V161" s="2"/>
      <c r="W161" s="2"/>
      <c r="X161" s="2"/>
    </row>
    <row r="162" spans="1:24" ht="16.5" customHeight="1" x14ac:dyDescent="0.2">
      <c r="A162" s="25" t="s">
        <v>79</v>
      </c>
      <c r="B162" s="25"/>
      <c r="C162" s="345" t="s">
        <v>87</v>
      </c>
      <c r="D162" s="345"/>
      <c r="E162" s="345"/>
      <c r="F162" s="345"/>
      <c r="G162" s="345"/>
      <c r="H162" s="345"/>
      <c r="I162" s="345"/>
      <c r="J162" s="345"/>
      <c r="K162" s="345"/>
      <c r="L162" s="345"/>
      <c r="M162" s="345"/>
      <c r="N162" s="345"/>
      <c r="O162" s="345"/>
      <c r="P162" s="345"/>
      <c r="Q162" s="345"/>
      <c r="R162" s="345"/>
      <c r="S162" s="345"/>
      <c r="T162" s="345"/>
      <c r="U162" s="345"/>
      <c r="V162" s="345"/>
      <c r="W162" s="345"/>
      <c r="X162" s="345"/>
    </row>
    <row r="163" spans="1:24" ht="29.45" customHeight="1" x14ac:dyDescent="0.2">
      <c r="A163" s="25" t="s">
        <v>80</v>
      </c>
      <c r="B163" s="25"/>
      <c r="C163" s="345" t="s">
        <v>187</v>
      </c>
      <c r="D163" s="345"/>
      <c r="E163" s="345"/>
      <c r="F163" s="345"/>
      <c r="G163" s="345"/>
      <c r="H163" s="345"/>
      <c r="I163" s="345"/>
      <c r="J163" s="345"/>
      <c r="K163" s="345"/>
      <c r="L163" s="345"/>
      <c r="M163" s="345"/>
      <c r="N163" s="345"/>
      <c r="O163" s="345"/>
      <c r="P163" s="345"/>
      <c r="Q163" s="345"/>
      <c r="R163" s="345"/>
      <c r="S163" s="345"/>
      <c r="T163" s="345"/>
      <c r="U163" s="345"/>
      <c r="V163" s="345"/>
      <c r="W163" s="345"/>
      <c r="X163" s="345"/>
    </row>
    <row r="164" spans="1:24" ht="29.45" customHeight="1" x14ac:dyDescent="0.2">
      <c r="A164" s="25" t="s">
        <v>81</v>
      </c>
      <c r="B164" s="25"/>
      <c r="C164" s="345" t="s">
        <v>326</v>
      </c>
      <c r="D164" s="345"/>
      <c r="E164" s="345"/>
      <c r="F164" s="345"/>
      <c r="G164" s="345"/>
      <c r="H164" s="345"/>
      <c r="I164" s="345"/>
      <c r="J164" s="345"/>
      <c r="K164" s="345"/>
      <c r="L164" s="345"/>
      <c r="M164" s="345"/>
      <c r="N164" s="345"/>
      <c r="O164" s="345"/>
      <c r="P164" s="345"/>
      <c r="Q164" s="345"/>
      <c r="R164" s="345"/>
      <c r="S164" s="345"/>
      <c r="T164" s="345"/>
      <c r="U164" s="345"/>
      <c r="V164" s="345"/>
      <c r="W164" s="345"/>
      <c r="X164" s="345"/>
    </row>
    <row r="165" spans="1:24" ht="29.45" customHeight="1" x14ac:dyDescent="0.2">
      <c r="A165" s="25" t="s">
        <v>82</v>
      </c>
      <c r="B165" s="25"/>
      <c r="C165" s="345" t="s">
        <v>349</v>
      </c>
      <c r="D165" s="345"/>
      <c r="E165" s="345"/>
      <c r="F165" s="345"/>
      <c r="G165" s="345"/>
      <c r="H165" s="345"/>
      <c r="I165" s="345"/>
      <c r="J165" s="345"/>
      <c r="K165" s="345"/>
      <c r="L165" s="345"/>
      <c r="M165" s="345"/>
      <c r="N165" s="345"/>
      <c r="O165" s="345"/>
      <c r="P165" s="345"/>
      <c r="Q165" s="345"/>
      <c r="R165" s="345"/>
      <c r="S165" s="345"/>
      <c r="T165" s="345"/>
      <c r="U165" s="345"/>
      <c r="V165" s="345"/>
      <c r="W165" s="345"/>
      <c r="X165" s="345"/>
    </row>
    <row r="166" spans="1:24" ht="29.45" customHeight="1" x14ac:dyDescent="0.2">
      <c r="A166" s="25" t="s">
        <v>83</v>
      </c>
      <c r="B166" s="25"/>
      <c r="C166" s="345" t="s">
        <v>350</v>
      </c>
      <c r="D166" s="345"/>
      <c r="E166" s="345"/>
      <c r="F166" s="345"/>
      <c r="G166" s="345"/>
      <c r="H166" s="345"/>
      <c r="I166" s="345"/>
      <c r="J166" s="345"/>
      <c r="K166" s="345"/>
      <c r="L166" s="345"/>
      <c r="M166" s="345"/>
      <c r="N166" s="345"/>
      <c r="O166" s="345"/>
      <c r="P166" s="345"/>
      <c r="Q166" s="345"/>
      <c r="R166" s="345"/>
      <c r="S166" s="345"/>
      <c r="T166" s="345"/>
      <c r="U166" s="345"/>
      <c r="V166" s="345"/>
      <c r="W166" s="345"/>
      <c r="X166" s="345"/>
    </row>
    <row r="167" spans="1:24" ht="29.45" customHeight="1" x14ac:dyDescent="0.2">
      <c r="A167" s="25" t="s">
        <v>84</v>
      </c>
      <c r="B167" s="25"/>
      <c r="C167" s="345" t="s">
        <v>331</v>
      </c>
      <c r="D167" s="345"/>
      <c r="E167" s="345"/>
      <c r="F167" s="345"/>
      <c r="G167" s="345"/>
      <c r="H167" s="345"/>
      <c r="I167" s="345"/>
      <c r="J167" s="345"/>
      <c r="K167" s="345"/>
      <c r="L167" s="345"/>
      <c r="M167" s="345"/>
      <c r="N167" s="345"/>
      <c r="O167" s="345"/>
      <c r="P167" s="345"/>
      <c r="Q167" s="345"/>
      <c r="R167" s="345"/>
      <c r="S167" s="345"/>
      <c r="T167" s="345"/>
      <c r="U167" s="345"/>
      <c r="V167" s="345"/>
      <c r="W167" s="345"/>
      <c r="X167" s="345"/>
    </row>
    <row r="168" spans="1:24" ht="16.5" customHeight="1" x14ac:dyDescent="0.2">
      <c r="A168" s="25" t="s">
        <v>85</v>
      </c>
      <c r="B168" s="25"/>
      <c r="C168" s="345" t="s">
        <v>328</v>
      </c>
      <c r="D168" s="345"/>
      <c r="E168" s="345"/>
      <c r="F168" s="345"/>
      <c r="G168" s="345"/>
      <c r="H168" s="345"/>
      <c r="I168" s="345"/>
      <c r="J168" s="345"/>
      <c r="K168" s="345"/>
      <c r="L168" s="345"/>
      <c r="M168" s="345"/>
      <c r="N168" s="345"/>
      <c r="O168" s="345"/>
      <c r="P168" s="345"/>
      <c r="Q168" s="345"/>
      <c r="R168" s="345"/>
      <c r="S168" s="345"/>
      <c r="T168" s="345"/>
      <c r="U168" s="345"/>
      <c r="V168" s="345"/>
      <c r="W168" s="345"/>
      <c r="X168" s="345"/>
    </row>
    <row r="169" spans="1:24" ht="16.5" customHeight="1" x14ac:dyDescent="0.2">
      <c r="A169" s="25" t="s">
        <v>86</v>
      </c>
      <c r="B169" s="25"/>
      <c r="C169" s="345" t="s">
        <v>329</v>
      </c>
      <c r="D169" s="345"/>
      <c r="E169" s="345"/>
      <c r="F169" s="345"/>
      <c r="G169" s="345"/>
      <c r="H169" s="345"/>
      <c r="I169" s="345"/>
      <c r="J169" s="345"/>
      <c r="K169" s="345"/>
      <c r="L169" s="345"/>
      <c r="M169" s="345"/>
      <c r="N169" s="345"/>
      <c r="O169" s="345"/>
      <c r="P169" s="345"/>
      <c r="Q169" s="345"/>
      <c r="R169" s="345"/>
      <c r="S169" s="345"/>
      <c r="T169" s="345"/>
      <c r="U169" s="345"/>
      <c r="V169" s="345"/>
      <c r="W169" s="345"/>
      <c r="X169" s="345"/>
    </row>
    <row r="170" spans="1:24" ht="16.5" customHeight="1" x14ac:dyDescent="0.2">
      <c r="A170" s="25" t="s">
        <v>184</v>
      </c>
      <c r="B170" s="25"/>
      <c r="C170" s="345" t="s">
        <v>330</v>
      </c>
      <c r="D170" s="345"/>
      <c r="E170" s="345"/>
      <c r="F170" s="345"/>
      <c r="G170" s="345"/>
      <c r="H170" s="345"/>
      <c r="I170" s="345"/>
      <c r="J170" s="345"/>
      <c r="K170" s="345"/>
      <c r="L170" s="345"/>
      <c r="M170" s="345"/>
      <c r="N170" s="345"/>
      <c r="O170" s="345"/>
      <c r="P170" s="345"/>
      <c r="Q170" s="345"/>
      <c r="R170" s="345"/>
      <c r="S170" s="345"/>
      <c r="T170" s="345"/>
      <c r="U170" s="345"/>
      <c r="V170" s="345"/>
      <c r="W170" s="345"/>
      <c r="X170" s="345"/>
    </row>
    <row r="171" spans="1:24" ht="4.5" customHeight="1" x14ac:dyDescent="0.2"/>
    <row r="172" spans="1:24" ht="16.5" customHeight="1" x14ac:dyDescent="0.2">
      <c r="A172" s="26" t="s">
        <v>95</v>
      </c>
      <c r="B172" s="25"/>
      <c r="C172" s="25"/>
      <c r="D172" s="25"/>
      <c r="E172" s="345" t="s">
        <v>351</v>
      </c>
      <c r="F172" s="345"/>
      <c r="G172" s="345"/>
      <c r="H172" s="345"/>
      <c r="I172" s="345"/>
      <c r="J172" s="345"/>
      <c r="K172" s="345"/>
      <c r="L172" s="345"/>
      <c r="M172" s="345"/>
      <c r="N172" s="345"/>
      <c r="O172" s="345"/>
      <c r="P172" s="345"/>
      <c r="Q172" s="345"/>
      <c r="R172" s="345"/>
      <c r="S172" s="345"/>
      <c r="T172" s="345"/>
      <c r="U172" s="345"/>
      <c r="V172" s="345"/>
      <c r="W172" s="345"/>
      <c r="X172" s="345"/>
    </row>
  </sheetData>
  <mergeCells count="14">
    <mergeCell ref="C168:X168"/>
    <mergeCell ref="C169:X169"/>
    <mergeCell ref="C170:X170"/>
    <mergeCell ref="E172:X172"/>
    <mergeCell ref="C163:X163"/>
    <mergeCell ref="C164:X164"/>
    <mergeCell ref="C165:X165"/>
    <mergeCell ref="C166:X166"/>
    <mergeCell ref="C167:X167"/>
    <mergeCell ref="L2:U2"/>
    <mergeCell ref="W2:X2"/>
    <mergeCell ref="K1:X1"/>
    <mergeCell ref="C160:X160"/>
    <mergeCell ref="C162:X162"/>
  </mergeCells>
  <pageMargins left="0.7" right="0.7" top="0.75" bottom="0.75" header="0.3" footer="0.3"/>
  <pageSetup paperSize="9" fitToHeight="0" orientation="landscape" horizontalDpi="300" verticalDpi="300"/>
  <headerFooter scaleWithDoc="0" alignWithMargins="0">
    <oddHeader>&amp;C&amp;"Arial"&amp;8TABLE EA.12</oddHeader>
    <oddFooter>&amp;L&amp;"Arial"&amp;8REPORT ON
GOVERNMENT
SERVICES 2022&amp;R&amp;"Arial"&amp;8HEALTH SECTOR
OVERVIEW
PAGE &amp;B&amp;P&amp;B</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X177"/>
  <sheetViews>
    <sheetView showGridLines="0" workbookViewId="0"/>
  </sheetViews>
  <sheetFormatPr defaultColWidth="11.42578125" defaultRowHeight="12.75" x14ac:dyDescent="0.2"/>
  <cols>
    <col min="1" max="10" width="1.85546875" customWidth="1"/>
    <col min="11" max="11" width="5.140625" customWidth="1"/>
    <col min="12" max="21" width="8.85546875" customWidth="1"/>
    <col min="22" max="22" width="1.85546875" customWidth="1"/>
    <col min="23" max="23" width="5.42578125" customWidth="1"/>
    <col min="24" max="24" width="8.85546875" customWidth="1"/>
  </cols>
  <sheetData>
    <row r="1" spans="1:24" ht="17.45" customHeight="1" x14ac:dyDescent="0.2">
      <c r="A1" s="8" t="s">
        <v>352</v>
      </c>
      <c r="B1" s="8"/>
      <c r="C1" s="8"/>
      <c r="D1" s="8"/>
      <c r="E1" s="8"/>
      <c r="F1" s="8"/>
      <c r="G1" s="8"/>
      <c r="H1" s="8"/>
      <c r="I1" s="8"/>
      <c r="J1" s="8"/>
      <c r="K1" s="352" t="s">
        <v>353</v>
      </c>
      <c r="L1" s="353"/>
      <c r="M1" s="353"/>
      <c r="N1" s="353"/>
      <c r="O1" s="353"/>
      <c r="P1" s="353"/>
      <c r="Q1" s="353"/>
      <c r="R1" s="353"/>
      <c r="S1" s="353"/>
      <c r="T1" s="353"/>
      <c r="U1" s="353"/>
      <c r="V1" s="353"/>
      <c r="W1" s="353"/>
      <c r="X1" s="353"/>
    </row>
    <row r="2" spans="1:24" ht="16.5" customHeight="1" x14ac:dyDescent="0.2">
      <c r="A2" s="13"/>
      <c r="B2" s="13"/>
      <c r="C2" s="13"/>
      <c r="D2" s="13"/>
      <c r="E2" s="13"/>
      <c r="F2" s="13"/>
      <c r="G2" s="13"/>
      <c r="H2" s="13"/>
      <c r="I2" s="13"/>
      <c r="J2" s="13"/>
      <c r="K2" s="13"/>
      <c r="L2" s="354" t="s">
        <v>354</v>
      </c>
      <c r="M2" s="355"/>
      <c r="N2" s="355"/>
      <c r="O2" s="355"/>
      <c r="P2" s="355"/>
      <c r="Q2" s="355"/>
      <c r="R2" s="355"/>
      <c r="S2" s="355"/>
      <c r="T2" s="355"/>
      <c r="U2" s="355"/>
      <c r="V2" s="7"/>
      <c r="W2" s="354" t="s">
        <v>355</v>
      </c>
      <c r="X2" s="355"/>
    </row>
    <row r="3" spans="1:24" ht="16.5" customHeight="1" x14ac:dyDescent="0.2">
      <c r="A3" s="11"/>
      <c r="B3" s="11"/>
      <c r="C3" s="11"/>
      <c r="D3" s="11"/>
      <c r="E3" s="11"/>
      <c r="F3" s="11"/>
      <c r="G3" s="11"/>
      <c r="H3" s="11"/>
      <c r="I3" s="11"/>
      <c r="J3" s="11"/>
      <c r="K3" s="11"/>
      <c r="L3" s="12" t="s">
        <v>59</v>
      </c>
      <c r="M3" s="105" t="s">
        <v>356</v>
      </c>
      <c r="N3" s="105" t="s">
        <v>357</v>
      </c>
      <c r="O3" s="105" t="s">
        <v>358</v>
      </c>
      <c r="P3" s="105" t="s">
        <v>359</v>
      </c>
      <c r="Q3" s="105" t="s">
        <v>360</v>
      </c>
      <c r="R3" s="105" t="s">
        <v>361</v>
      </c>
      <c r="S3" s="105" t="s">
        <v>362</v>
      </c>
      <c r="T3" s="105" t="s">
        <v>363</v>
      </c>
      <c r="U3" s="105" t="s">
        <v>364</v>
      </c>
      <c r="V3" s="119"/>
      <c r="W3" s="12" t="s">
        <v>59</v>
      </c>
      <c r="X3" s="105" t="s">
        <v>364</v>
      </c>
    </row>
    <row r="4" spans="1:24" ht="16.5" customHeight="1" x14ac:dyDescent="0.2">
      <c r="A4" s="7" t="s">
        <v>69</v>
      </c>
      <c r="B4" s="7"/>
      <c r="C4" s="7"/>
      <c r="D4" s="7"/>
      <c r="E4" s="7"/>
      <c r="F4" s="7"/>
      <c r="G4" s="7"/>
      <c r="H4" s="7"/>
      <c r="I4" s="7"/>
      <c r="J4" s="7"/>
      <c r="K4" s="7"/>
      <c r="L4" s="9"/>
      <c r="M4" s="10"/>
      <c r="N4" s="10"/>
      <c r="O4" s="10"/>
      <c r="P4" s="10"/>
      <c r="Q4" s="10"/>
      <c r="R4" s="10"/>
      <c r="S4" s="10"/>
      <c r="T4" s="10"/>
      <c r="U4" s="10"/>
      <c r="V4" s="7"/>
      <c r="W4" s="9"/>
      <c r="X4" s="10"/>
    </row>
    <row r="5" spans="1:24" ht="16.5" customHeight="1" x14ac:dyDescent="0.2">
      <c r="A5" s="7"/>
      <c r="B5" s="7" t="s">
        <v>318</v>
      </c>
      <c r="C5" s="7"/>
      <c r="D5" s="7"/>
      <c r="E5" s="7"/>
      <c r="F5" s="7"/>
      <c r="G5" s="7"/>
      <c r="H5" s="7"/>
      <c r="I5" s="7"/>
      <c r="J5" s="7"/>
      <c r="K5" s="7"/>
      <c r="L5" s="9"/>
      <c r="M5" s="10"/>
      <c r="N5" s="10"/>
      <c r="O5" s="10"/>
      <c r="P5" s="10"/>
      <c r="Q5" s="10"/>
      <c r="R5" s="10"/>
      <c r="S5" s="10"/>
      <c r="T5" s="10"/>
      <c r="U5" s="10"/>
      <c r="V5" s="7"/>
      <c r="W5" s="9"/>
      <c r="X5" s="10"/>
    </row>
    <row r="6" spans="1:24" ht="29.45" customHeight="1" x14ac:dyDescent="0.2">
      <c r="A6" s="7"/>
      <c r="B6" s="7"/>
      <c r="C6" s="351" t="s">
        <v>204</v>
      </c>
      <c r="D6" s="351"/>
      <c r="E6" s="351"/>
      <c r="F6" s="351"/>
      <c r="G6" s="351"/>
      <c r="H6" s="351"/>
      <c r="I6" s="351"/>
      <c r="J6" s="351"/>
      <c r="K6" s="351"/>
      <c r="L6" s="9" t="s">
        <v>319</v>
      </c>
      <c r="M6" s="134" t="s">
        <v>181</v>
      </c>
      <c r="N6" s="136">
        <v>107.2</v>
      </c>
      <c r="O6" s="134" t="s">
        <v>181</v>
      </c>
      <c r="P6" s="137">
        <v>42.6</v>
      </c>
      <c r="Q6" s="134" t="s">
        <v>181</v>
      </c>
      <c r="R6" s="134" t="s">
        <v>181</v>
      </c>
      <c r="S6" s="134" t="s">
        <v>181</v>
      </c>
      <c r="T6" s="134" t="s">
        <v>181</v>
      </c>
      <c r="U6" s="134" t="s">
        <v>181</v>
      </c>
      <c r="V6" s="7"/>
      <c r="W6" s="9" t="s">
        <v>76</v>
      </c>
      <c r="X6" s="140" t="s">
        <v>181</v>
      </c>
    </row>
    <row r="7" spans="1:24" ht="16.5" customHeight="1" x14ac:dyDescent="0.2">
      <c r="A7" s="7"/>
      <c r="B7" s="7"/>
      <c r="C7" s="7" t="s">
        <v>365</v>
      </c>
      <c r="D7" s="7"/>
      <c r="E7" s="7"/>
      <c r="F7" s="7"/>
      <c r="G7" s="7"/>
      <c r="H7" s="7"/>
      <c r="I7" s="7"/>
      <c r="J7" s="7"/>
      <c r="K7" s="7"/>
      <c r="L7" s="9" t="s">
        <v>319</v>
      </c>
      <c r="M7" s="134" t="s">
        <v>181</v>
      </c>
      <c r="N7" s="137">
        <v>50</v>
      </c>
      <c r="O7" s="134" t="s">
        <v>181</v>
      </c>
      <c r="P7" s="137">
        <v>43.5</v>
      </c>
      <c r="Q7" s="134" t="s">
        <v>181</v>
      </c>
      <c r="R7" s="134" t="s">
        <v>181</v>
      </c>
      <c r="S7" s="134" t="s">
        <v>181</v>
      </c>
      <c r="T7" s="134" t="s">
        <v>181</v>
      </c>
      <c r="U7" s="134" t="s">
        <v>181</v>
      </c>
      <c r="V7" s="7"/>
      <c r="W7" s="9" t="s">
        <v>76</v>
      </c>
      <c r="X7" s="140" t="s">
        <v>181</v>
      </c>
    </row>
    <row r="8" spans="1:24" ht="16.5" customHeight="1" x14ac:dyDescent="0.2">
      <c r="A8" s="7"/>
      <c r="B8" s="7" t="s">
        <v>320</v>
      </c>
      <c r="C8" s="7"/>
      <c r="D8" s="7"/>
      <c r="E8" s="7"/>
      <c r="F8" s="7"/>
      <c r="G8" s="7"/>
      <c r="H8" s="7"/>
      <c r="I8" s="7"/>
      <c r="J8" s="7"/>
      <c r="K8" s="7"/>
      <c r="L8" s="9"/>
      <c r="M8" s="10"/>
      <c r="N8" s="10"/>
      <c r="O8" s="10"/>
      <c r="P8" s="10"/>
      <c r="Q8" s="10"/>
      <c r="R8" s="10"/>
      <c r="S8" s="10"/>
      <c r="T8" s="10"/>
      <c r="U8" s="10"/>
      <c r="V8" s="7"/>
      <c r="W8" s="9"/>
      <c r="X8" s="10"/>
    </row>
    <row r="9" spans="1:24" ht="29.45" customHeight="1" x14ac:dyDescent="0.2">
      <c r="A9" s="7"/>
      <c r="B9" s="7"/>
      <c r="C9" s="351" t="s">
        <v>204</v>
      </c>
      <c r="D9" s="351"/>
      <c r="E9" s="351"/>
      <c r="F9" s="351"/>
      <c r="G9" s="351"/>
      <c r="H9" s="351"/>
      <c r="I9" s="351"/>
      <c r="J9" s="351"/>
      <c r="K9" s="351"/>
      <c r="L9" s="9" t="s">
        <v>319</v>
      </c>
      <c r="M9" s="134" t="s">
        <v>181</v>
      </c>
      <c r="N9" s="136">
        <v>124.8</v>
      </c>
      <c r="O9" s="134" t="s">
        <v>181</v>
      </c>
      <c r="P9" s="137">
        <v>84.1</v>
      </c>
      <c r="Q9" s="134" t="s">
        <v>181</v>
      </c>
      <c r="R9" s="134" t="s">
        <v>181</v>
      </c>
      <c r="S9" s="134" t="s">
        <v>181</v>
      </c>
      <c r="T9" s="134" t="s">
        <v>181</v>
      </c>
      <c r="U9" s="134" t="s">
        <v>181</v>
      </c>
      <c r="V9" s="7"/>
      <c r="W9" s="9" t="s">
        <v>76</v>
      </c>
      <c r="X9" s="140" t="s">
        <v>181</v>
      </c>
    </row>
    <row r="10" spans="1:24" ht="16.5" customHeight="1" x14ac:dyDescent="0.2">
      <c r="A10" s="7"/>
      <c r="B10" s="7"/>
      <c r="C10" s="7" t="s">
        <v>365</v>
      </c>
      <c r="D10" s="7"/>
      <c r="E10" s="7"/>
      <c r="F10" s="7"/>
      <c r="G10" s="7"/>
      <c r="H10" s="7"/>
      <c r="I10" s="7"/>
      <c r="J10" s="7"/>
      <c r="K10" s="7"/>
      <c r="L10" s="9" t="s">
        <v>319</v>
      </c>
      <c r="M10" s="134" t="s">
        <v>181</v>
      </c>
      <c r="N10" s="137">
        <v>40.1</v>
      </c>
      <c r="O10" s="134" t="s">
        <v>181</v>
      </c>
      <c r="P10" s="137">
        <v>36.299999999999997</v>
      </c>
      <c r="Q10" s="134" t="s">
        <v>181</v>
      </c>
      <c r="R10" s="134" t="s">
        <v>181</v>
      </c>
      <c r="S10" s="134" t="s">
        <v>181</v>
      </c>
      <c r="T10" s="134" t="s">
        <v>181</v>
      </c>
      <c r="U10" s="134" t="s">
        <v>181</v>
      </c>
      <c r="V10" s="7"/>
      <c r="W10" s="9" t="s">
        <v>76</v>
      </c>
      <c r="X10" s="140" t="s">
        <v>181</v>
      </c>
    </row>
    <row r="11" spans="1:24" ht="16.5" customHeight="1" x14ac:dyDescent="0.2">
      <c r="A11" s="7"/>
      <c r="B11" s="7" t="s">
        <v>366</v>
      </c>
      <c r="C11" s="7"/>
      <c r="D11" s="7"/>
      <c r="E11" s="7"/>
      <c r="F11" s="7"/>
      <c r="G11" s="7"/>
      <c r="H11" s="7"/>
      <c r="I11" s="7"/>
      <c r="J11" s="7"/>
      <c r="K11" s="7"/>
      <c r="L11" s="9"/>
      <c r="M11" s="10"/>
      <c r="N11" s="10"/>
      <c r="O11" s="10"/>
      <c r="P11" s="10"/>
      <c r="Q11" s="10"/>
      <c r="R11" s="10"/>
      <c r="S11" s="10"/>
      <c r="T11" s="10"/>
      <c r="U11" s="10"/>
      <c r="V11" s="7"/>
      <c r="W11" s="9"/>
      <c r="X11" s="10"/>
    </row>
    <row r="12" spans="1:24" ht="29.45" customHeight="1" x14ac:dyDescent="0.2">
      <c r="A12" s="7"/>
      <c r="B12" s="7"/>
      <c r="C12" s="351" t="s">
        <v>204</v>
      </c>
      <c r="D12" s="351"/>
      <c r="E12" s="351"/>
      <c r="F12" s="351"/>
      <c r="G12" s="351"/>
      <c r="H12" s="351"/>
      <c r="I12" s="351"/>
      <c r="J12" s="351"/>
      <c r="K12" s="351"/>
      <c r="L12" s="9" t="s">
        <v>319</v>
      </c>
      <c r="M12" s="134" t="s">
        <v>181</v>
      </c>
      <c r="N12" s="137">
        <v>22.4</v>
      </c>
      <c r="O12" s="134" t="s">
        <v>181</v>
      </c>
      <c r="P12" s="137">
        <v>17.8</v>
      </c>
      <c r="Q12" s="134" t="s">
        <v>181</v>
      </c>
      <c r="R12" s="134" t="s">
        <v>181</v>
      </c>
      <c r="S12" s="134" t="s">
        <v>181</v>
      </c>
      <c r="T12" s="134" t="s">
        <v>181</v>
      </c>
      <c r="U12" s="134" t="s">
        <v>181</v>
      </c>
      <c r="V12" s="7"/>
      <c r="W12" s="9" t="s">
        <v>76</v>
      </c>
      <c r="X12" s="140" t="s">
        <v>181</v>
      </c>
    </row>
    <row r="13" spans="1:24" ht="16.5" customHeight="1" x14ac:dyDescent="0.2">
      <c r="A13" s="7"/>
      <c r="B13" s="7"/>
      <c r="C13" s="7" t="s">
        <v>365</v>
      </c>
      <c r="D13" s="7"/>
      <c r="E13" s="7"/>
      <c r="F13" s="7"/>
      <c r="G13" s="7"/>
      <c r="H13" s="7"/>
      <c r="I13" s="7"/>
      <c r="J13" s="7"/>
      <c r="K13" s="7"/>
      <c r="L13" s="9" t="s">
        <v>319</v>
      </c>
      <c r="M13" s="134" t="s">
        <v>181</v>
      </c>
      <c r="N13" s="137">
        <v>38.200000000000003</v>
      </c>
      <c r="O13" s="134" t="s">
        <v>181</v>
      </c>
      <c r="P13" s="137">
        <v>54.9</v>
      </c>
      <c r="Q13" s="134" t="s">
        <v>181</v>
      </c>
      <c r="R13" s="134" t="s">
        <v>181</v>
      </c>
      <c r="S13" s="134" t="s">
        <v>181</v>
      </c>
      <c r="T13" s="134" t="s">
        <v>181</v>
      </c>
      <c r="U13" s="134" t="s">
        <v>181</v>
      </c>
      <c r="V13" s="7"/>
      <c r="W13" s="9" t="s">
        <v>76</v>
      </c>
      <c r="X13" s="140" t="s">
        <v>181</v>
      </c>
    </row>
    <row r="14" spans="1:24" ht="16.5" customHeight="1" x14ac:dyDescent="0.2">
      <c r="A14" s="7"/>
      <c r="B14" s="7" t="s">
        <v>322</v>
      </c>
      <c r="C14" s="7"/>
      <c r="D14" s="7"/>
      <c r="E14" s="7"/>
      <c r="F14" s="7"/>
      <c r="G14" s="7"/>
      <c r="H14" s="7"/>
      <c r="I14" s="7"/>
      <c r="J14" s="7"/>
      <c r="K14" s="7"/>
      <c r="L14" s="9"/>
      <c r="M14" s="10"/>
      <c r="N14" s="10"/>
      <c r="O14" s="10"/>
      <c r="P14" s="10"/>
      <c r="Q14" s="10"/>
      <c r="R14" s="10"/>
      <c r="S14" s="10"/>
      <c r="T14" s="10"/>
      <c r="U14" s="10"/>
      <c r="V14" s="7"/>
      <c r="W14" s="9"/>
      <c r="X14" s="10"/>
    </row>
    <row r="15" spans="1:24" ht="29.45" customHeight="1" x14ac:dyDescent="0.2">
      <c r="A15" s="7"/>
      <c r="B15" s="7"/>
      <c r="C15" s="351" t="s">
        <v>204</v>
      </c>
      <c r="D15" s="351"/>
      <c r="E15" s="351"/>
      <c r="F15" s="351"/>
      <c r="G15" s="351"/>
      <c r="H15" s="351"/>
      <c r="I15" s="351"/>
      <c r="J15" s="351"/>
      <c r="K15" s="351"/>
      <c r="L15" s="9" t="s">
        <v>319</v>
      </c>
      <c r="M15" s="134" t="s">
        <v>181</v>
      </c>
      <c r="N15" s="136">
        <v>107.3</v>
      </c>
      <c r="O15" s="134" t="s">
        <v>181</v>
      </c>
      <c r="P15" s="136">
        <v>121.7</v>
      </c>
      <c r="Q15" s="134" t="s">
        <v>181</v>
      </c>
      <c r="R15" s="134" t="s">
        <v>181</v>
      </c>
      <c r="S15" s="134" t="s">
        <v>181</v>
      </c>
      <c r="T15" s="134" t="s">
        <v>181</v>
      </c>
      <c r="U15" s="134" t="s">
        <v>181</v>
      </c>
      <c r="V15" s="7"/>
      <c r="W15" s="9" t="s">
        <v>76</v>
      </c>
      <c r="X15" s="140" t="s">
        <v>181</v>
      </c>
    </row>
    <row r="16" spans="1:24" ht="16.5" customHeight="1" x14ac:dyDescent="0.2">
      <c r="A16" s="7"/>
      <c r="B16" s="7"/>
      <c r="C16" s="7" t="s">
        <v>365</v>
      </c>
      <c r="D16" s="7"/>
      <c r="E16" s="7"/>
      <c r="F16" s="7"/>
      <c r="G16" s="7"/>
      <c r="H16" s="7"/>
      <c r="I16" s="7"/>
      <c r="J16" s="7"/>
      <c r="K16" s="7"/>
      <c r="L16" s="9" t="s">
        <v>319</v>
      </c>
      <c r="M16" s="134" t="s">
        <v>181</v>
      </c>
      <c r="N16" s="136">
        <v>123.9</v>
      </c>
      <c r="O16" s="134" t="s">
        <v>181</v>
      </c>
      <c r="P16" s="136">
        <v>128.9</v>
      </c>
      <c r="Q16" s="134" t="s">
        <v>181</v>
      </c>
      <c r="R16" s="134" t="s">
        <v>181</v>
      </c>
      <c r="S16" s="134" t="s">
        <v>181</v>
      </c>
      <c r="T16" s="134" t="s">
        <v>181</v>
      </c>
      <c r="U16" s="134" t="s">
        <v>181</v>
      </c>
      <c r="V16" s="7"/>
      <c r="W16" s="9" t="s">
        <v>76</v>
      </c>
      <c r="X16" s="140" t="s">
        <v>181</v>
      </c>
    </row>
    <row r="17" spans="1:24" ht="16.5" customHeight="1" x14ac:dyDescent="0.2">
      <c r="A17" s="7"/>
      <c r="B17" s="7" t="s">
        <v>323</v>
      </c>
      <c r="C17" s="7"/>
      <c r="D17" s="7"/>
      <c r="E17" s="7"/>
      <c r="F17" s="7"/>
      <c r="G17" s="7"/>
      <c r="H17" s="7"/>
      <c r="I17" s="7"/>
      <c r="J17" s="7"/>
      <c r="K17" s="7"/>
      <c r="L17" s="9"/>
      <c r="M17" s="10"/>
      <c r="N17" s="10"/>
      <c r="O17" s="10"/>
      <c r="P17" s="10"/>
      <c r="Q17" s="10"/>
      <c r="R17" s="10"/>
      <c r="S17" s="10"/>
      <c r="T17" s="10"/>
      <c r="U17" s="10"/>
      <c r="V17" s="7"/>
      <c r="W17" s="9"/>
      <c r="X17" s="10"/>
    </row>
    <row r="18" spans="1:24" ht="29.45" customHeight="1" x14ac:dyDescent="0.2">
      <c r="A18" s="7"/>
      <c r="B18" s="7"/>
      <c r="C18" s="351" t="s">
        <v>204</v>
      </c>
      <c r="D18" s="351"/>
      <c r="E18" s="351"/>
      <c r="F18" s="351"/>
      <c r="G18" s="351"/>
      <c r="H18" s="351"/>
      <c r="I18" s="351"/>
      <c r="J18" s="351"/>
      <c r="K18" s="351"/>
      <c r="L18" s="9" t="s">
        <v>319</v>
      </c>
      <c r="M18" s="134" t="s">
        <v>181</v>
      </c>
      <c r="N18" s="134" t="s">
        <v>150</v>
      </c>
      <c r="O18" s="134" t="s">
        <v>181</v>
      </c>
      <c r="P18" s="134" t="s">
        <v>150</v>
      </c>
      <c r="Q18" s="134" t="s">
        <v>181</v>
      </c>
      <c r="R18" s="134" t="s">
        <v>181</v>
      </c>
      <c r="S18" s="134" t="s">
        <v>181</v>
      </c>
      <c r="T18" s="134" t="s">
        <v>181</v>
      </c>
      <c r="U18" s="134" t="s">
        <v>181</v>
      </c>
      <c r="V18" s="7"/>
      <c r="W18" s="9" t="s">
        <v>76</v>
      </c>
      <c r="X18" s="140" t="s">
        <v>181</v>
      </c>
    </row>
    <row r="19" spans="1:24" ht="16.5" customHeight="1" x14ac:dyDescent="0.2">
      <c r="A19" s="7"/>
      <c r="B19" s="7"/>
      <c r="C19" s="7" t="s">
        <v>365</v>
      </c>
      <c r="D19" s="7"/>
      <c r="E19" s="7"/>
      <c r="F19" s="7"/>
      <c r="G19" s="7"/>
      <c r="H19" s="7"/>
      <c r="I19" s="7"/>
      <c r="J19" s="7"/>
      <c r="K19" s="7"/>
      <c r="L19" s="9" t="s">
        <v>319</v>
      </c>
      <c r="M19" s="134" t="s">
        <v>181</v>
      </c>
      <c r="N19" s="138">
        <v>6.2</v>
      </c>
      <c r="O19" s="134" t="s">
        <v>181</v>
      </c>
      <c r="P19" s="138">
        <v>6</v>
      </c>
      <c r="Q19" s="134" t="s">
        <v>181</v>
      </c>
      <c r="R19" s="134" t="s">
        <v>181</v>
      </c>
      <c r="S19" s="134" t="s">
        <v>181</v>
      </c>
      <c r="T19" s="134" t="s">
        <v>181</v>
      </c>
      <c r="U19" s="134" t="s">
        <v>181</v>
      </c>
      <c r="V19" s="7"/>
      <c r="W19" s="9" t="s">
        <v>76</v>
      </c>
      <c r="X19" s="140" t="s">
        <v>181</v>
      </c>
    </row>
    <row r="20" spans="1:24" ht="16.5" customHeight="1" x14ac:dyDescent="0.2">
      <c r="A20" s="7" t="s">
        <v>113</v>
      </c>
      <c r="B20" s="7"/>
      <c r="C20" s="7"/>
      <c r="D20" s="7"/>
      <c r="E20" s="7"/>
      <c r="F20" s="7"/>
      <c r="G20" s="7"/>
      <c r="H20" s="7"/>
      <c r="I20" s="7"/>
      <c r="J20" s="7"/>
      <c r="K20" s="7"/>
      <c r="L20" s="9"/>
      <c r="M20" s="10"/>
      <c r="N20" s="10"/>
      <c r="O20" s="10"/>
      <c r="P20" s="10"/>
      <c r="Q20" s="10"/>
      <c r="R20" s="10"/>
      <c r="S20" s="10"/>
      <c r="T20" s="10"/>
      <c r="U20" s="10"/>
      <c r="V20" s="7"/>
      <c r="W20" s="9"/>
      <c r="X20" s="10"/>
    </row>
    <row r="21" spans="1:24" ht="16.5" customHeight="1" x14ac:dyDescent="0.2">
      <c r="A21" s="7"/>
      <c r="B21" s="7" t="s">
        <v>318</v>
      </c>
      <c r="C21" s="7"/>
      <c r="D21" s="7"/>
      <c r="E21" s="7"/>
      <c r="F21" s="7"/>
      <c r="G21" s="7"/>
      <c r="H21" s="7"/>
      <c r="I21" s="7"/>
      <c r="J21" s="7"/>
      <c r="K21" s="7"/>
      <c r="L21" s="9"/>
      <c r="M21" s="10"/>
      <c r="N21" s="10"/>
      <c r="O21" s="10"/>
      <c r="P21" s="10"/>
      <c r="Q21" s="10"/>
      <c r="R21" s="10"/>
      <c r="S21" s="10"/>
      <c r="T21" s="10"/>
      <c r="U21" s="10"/>
      <c r="V21" s="7"/>
      <c r="W21" s="9"/>
      <c r="X21" s="10"/>
    </row>
    <row r="22" spans="1:24" ht="29.45" customHeight="1" x14ac:dyDescent="0.2">
      <c r="A22" s="7"/>
      <c r="B22" s="7"/>
      <c r="C22" s="351" t="s">
        <v>204</v>
      </c>
      <c r="D22" s="351"/>
      <c r="E22" s="351"/>
      <c r="F22" s="351"/>
      <c r="G22" s="351"/>
      <c r="H22" s="351"/>
      <c r="I22" s="351"/>
      <c r="J22" s="351"/>
      <c r="K22" s="351"/>
      <c r="L22" s="9" t="s">
        <v>319</v>
      </c>
      <c r="M22" s="137">
        <v>51</v>
      </c>
      <c r="N22" s="136">
        <v>117.7</v>
      </c>
      <c r="O22" s="137">
        <v>55.3</v>
      </c>
      <c r="P22" s="137">
        <v>38.299999999999997</v>
      </c>
      <c r="Q22" s="134" t="s">
        <v>150</v>
      </c>
      <c r="R22" s="134" t="s">
        <v>150</v>
      </c>
      <c r="S22" s="134" t="s">
        <v>150</v>
      </c>
      <c r="T22" s="134" t="s">
        <v>181</v>
      </c>
      <c r="U22" s="137">
        <v>57</v>
      </c>
      <c r="V22" s="7"/>
      <c r="W22" s="9" t="s">
        <v>76</v>
      </c>
      <c r="X22" s="144">
        <v>197</v>
      </c>
    </row>
    <row r="23" spans="1:24" ht="16.5" customHeight="1" x14ac:dyDescent="0.2">
      <c r="A23" s="7"/>
      <c r="B23" s="7"/>
      <c r="C23" s="7" t="s">
        <v>365</v>
      </c>
      <c r="D23" s="7"/>
      <c r="E23" s="7"/>
      <c r="F23" s="7"/>
      <c r="G23" s="7"/>
      <c r="H23" s="7"/>
      <c r="I23" s="7"/>
      <c r="J23" s="7"/>
      <c r="K23" s="7"/>
      <c r="L23" s="9" t="s">
        <v>319</v>
      </c>
      <c r="M23" s="137">
        <v>52.2</v>
      </c>
      <c r="N23" s="137">
        <v>53.3</v>
      </c>
      <c r="O23" s="137">
        <v>57.3</v>
      </c>
      <c r="P23" s="137">
        <v>47.1</v>
      </c>
      <c r="Q23" s="134" t="s">
        <v>150</v>
      </c>
      <c r="R23" s="134" t="s">
        <v>150</v>
      </c>
      <c r="S23" s="134" t="s">
        <v>150</v>
      </c>
      <c r="T23" s="134" t="s">
        <v>181</v>
      </c>
      <c r="U23" s="137">
        <v>53.1</v>
      </c>
      <c r="V23" s="7"/>
      <c r="W23" s="9" t="s">
        <v>76</v>
      </c>
      <c r="X23" s="142">
        <v>13390</v>
      </c>
    </row>
    <row r="24" spans="1:24" ht="16.5" customHeight="1" x14ac:dyDescent="0.2">
      <c r="A24" s="7"/>
      <c r="B24" s="7" t="s">
        <v>320</v>
      </c>
      <c r="C24" s="7"/>
      <c r="D24" s="7"/>
      <c r="E24" s="7"/>
      <c r="F24" s="7"/>
      <c r="G24" s="7"/>
      <c r="H24" s="7"/>
      <c r="I24" s="7"/>
      <c r="J24" s="7"/>
      <c r="K24" s="7"/>
      <c r="L24" s="9"/>
      <c r="M24" s="10"/>
      <c r="N24" s="10"/>
      <c r="O24" s="10"/>
      <c r="P24" s="10"/>
      <c r="Q24" s="10"/>
      <c r="R24" s="10"/>
      <c r="S24" s="10"/>
      <c r="T24" s="10"/>
      <c r="U24" s="10"/>
      <c r="V24" s="7"/>
      <c r="W24" s="9"/>
      <c r="X24" s="10"/>
    </row>
    <row r="25" spans="1:24" ht="29.45" customHeight="1" x14ac:dyDescent="0.2">
      <c r="A25" s="7"/>
      <c r="B25" s="7"/>
      <c r="C25" s="351" t="s">
        <v>204</v>
      </c>
      <c r="D25" s="351"/>
      <c r="E25" s="351"/>
      <c r="F25" s="351"/>
      <c r="G25" s="351"/>
      <c r="H25" s="351"/>
      <c r="I25" s="351"/>
      <c r="J25" s="351"/>
      <c r="K25" s="351"/>
      <c r="L25" s="9" t="s">
        <v>319</v>
      </c>
      <c r="M25" s="137">
        <v>87.6</v>
      </c>
      <c r="N25" s="137">
        <v>95.9</v>
      </c>
      <c r="O25" s="136">
        <v>112.9</v>
      </c>
      <c r="P25" s="137">
        <v>47.6</v>
      </c>
      <c r="Q25" s="134" t="s">
        <v>150</v>
      </c>
      <c r="R25" s="134" t="s">
        <v>150</v>
      </c>
      <c r="S25" s="134" t="s">
        <v>150</v>
      </c>
      <c r="T25" s="134" t="s">
        <v>181</v>
      </c>
      <c r="U25" s="137">
        <v>91.5</v>
      </c>
      <c r="V25" s="7"/>
      <c r="W25" s="9" t="s">
        <v>76</v>
      </c>
      <c r="X25" s="144">
        <v>290</v>
      </c>
    </row>
    <row r="26" spans="1:24" ht="16.5" customHeight="1" x14ac:dyDescent="0.2">
      <c r="A26" s="7"/>
      <c r="B26" s="7"/>
      <c r="C26" s="7" t="s">
        <v>365</v>
      </c>
      <c r="D26" s="7"/>
      <c r="E26" s="7"/>
      <c r="F26" s="7"/>
      <c r="G26" s="7"/>
      <c r="H26" s="7"/>
      <c r="I26" s="7"/>
      <c r="J26" s="7"/>
      <c r="K26" s="7"/>
      <c r="L26" s="9" t="s">
        <v>319</v>
      </c>
      <c r="M26" s="137">
        <v>40.299999999999997</v>
      </c>
      <c r="N26" s="137">
        <v>41.6</v>
      </c>
      <c r="O26" s="137">
        <v>48.1</v>
      </c>
      <c r="P26" s="137">
        <v>38.9</v>
      </c>
      <c r="Q26" s="134" t="s">
        <v>150</v>
      </c>
      <c r="R26" s="134" t="s">
        <v>150</v>
      </c>
      <c r="S26" s="134" t="s">
        <v>150</v>
      </c>
      <c r="T26" s="134" t="s">
        <v>181</v>
      </c>
      <c r="U26" s="137">
        <v>42.2</v>
      </c>
      <c r="V26" s="7"/>
      <c r="W26" s="9" t="s">
        <v>76</v>
      </c>
      <c r="X26" s="142">
        <v>10933</v>
      </c>
    </row>
    <row r="27" spans="1:24" ht="16.5" customHeight="1" x14ac:dyDescent="0.2">
      <c r="A27" s="7"/>
      <c r="B27" s="7" t="s">
        <v>366</v>
      </c>
      <c r="C27" s="7"/>
      <c r="D27" s="7"/>
      <c r="E27" s="7"/>
      <c r="F27" s="7"/>
      <c r="G27" s="7"/>
      <c r="H27" s="7"/>
      <c r="I27" s="7"/>
      <c r="J27" s="7"/>
      <c r="K27" s="7"/>
      <c r="L27" s="9"/>
      <c r="M27" s="10"/>
      <c r="N27" s="10"/>
      <c r="O27" s="10"/>
      <c r="P27" s="10"/>
      <c r="Q27" s="10"/>
      <c r="R27" s="10"/>
      <c r="S27" s="10"/>
      <c r="T27" s="10"/>
      <c r="U27" s="10"/>
      <c r="V27" s="7"/>
      <c r="W27" s="9"/>
      <c r="X27" s="10"/>
    </row>
    <row r="28" spans="1:24" ht="29.45" customHeight="1" x14ac:dyDescent="0.2">
      <c r="A28" s="7"/>
      <c r="B28" s="7"/>
      <c r="C28" s="351" t="s">
        <v>204</v>
      </c>
      <c r="D28" s="351"/>
      <c r="E28" s="351"/>
      <c r="F28" s="351"/>
      <c r="G28" s="351"/>
      <c r="H28" s="351"/>
      <c r="I28" s="351"/>
      <c r="J28" s="351"/>
      <c r="K28" s="351"/>
      <c r="L28" s="9" t="s">
        <v>319</v>
      </c>
      <c r="M28" s="137">
        <v>21.2</v>
      </c>
      <c r="N28" s="137">
        <v>31.9</v>
      </c>
      <c r="O28" s="137">
        <v>21.3</v>
      </c>
      <c r="P28" s="137">
        <v>23.8</v>
      </c>
      <c r="Q28" s="134" t="s">
        <v>150</v>
      </c>
      <c r="R28" s="134" t="s">
        <v>150</v>
      </c>
      <c r="S28" s="134" t="s">
        <v>150</v>
      </c>
      <c r="T28" s="134" t="s">
        <v>181</v>
      </c>
      <c r="U28" s="137">
        <v>22.6</v>
      </c>
      <c r="V28" s="7"/>
      <c r="W28" s="9" t="s">
        <v>76</v>
      </c>
      <c r="X28" s="143">
        <v>78</v>
      </c>
    </row>
    <row r="29" spans="1:24" ht="16.5" customHeight="1" x14ac:dyDescent="0.2">
      <c r="A29" s="7"/>
      <c r="B29" s="7"/>
      <c r="C29" s="7" t="s">
        <v>365</v>
      </c>
      <c r="D29" s="7"/>
      <c r="E29" s="7"/>
      <c r="F29" s="7"/>
      <c r="G29" s="7"/>
      <c r="H29" s="7"/>
      <c r="I29" s="7"/>
      <c r="J29" s="7"/>
      <c r="K29" s="7"/>
      <c r="L29" s="9" t="s">
        <v>319</v>
      </c>
      <c r="M29" s="137">
        <v>55.3</v>
      </c>
      <c r="N29" s="137">
        <v>42.8</v>
      </c>
      <c r="O29" s="137">
        <v>74.8</v>
      </c>
      <c r="P29" s="137">
        <v>53.2</v>
      </c>
      <c r="Q29" s="134" t="s">
        <v>150</v>
      </c>
      <c r="R29" s="134" t="s">
        <v>150</v>
      </c>
      <c r="S29" s="134" t="s">
        <v>150</v>
      </c>
      <c r="T29" s="134" t="s">
        <v>181</v>
      </c>
      <c r="U29" s="137">
        <v>55.7</v>
      </c>
      <c r="V29" s="7"/>
      <c r="W29" s="9" t="s">
        <v>76</v>
      </c>
      <c r="X29" s="142">
        <v>13643</v>
      </c>
    </row>
    <row r="30" spans="1:24" ht="16.5" customHeight="1" x14ac:dyDescent="0.2">
      <c r="A30" s="7"/>
      <c r="B30" s="7" t="s">
        <v>322</v>
      </c>
      <c r="C30" s="7"/>
      <c r="D30" s="7"/>
      <c r="E30" s="7"/>
      <c r="F30" s="7"/>
      <c r="G30" s="7"/>
      <c r="H30" s="7"/>
      <c r="I30" s="7"/>
      <c r="J30" s="7"/>
      <c r="K30" s="7"/>
      <c r="L30" s="9"/>
      <c r="M30" s="10"/>
      <c r="N30" s="10"/>
      <c r="O30" s="10"/>
      <c r="P30" s="10"/>
      <c r="Q30" s="10"/>
      <c r="R30" s="10"/>
      <c r="S30" s="10"/>
      <c r="T30" s="10"/>
      <c r="U30" s="10"/>
      <c r="V30" s="7"/>
      <c r="W30" s="9"/>
      <c r="X30" s="10"/>
    </row>
    <row r="31" spans="1:24" ht="29.45" customHeight="1" x14ac:dyDescent="0.2">
      <c r="A31" s="7"/>
      <c r="B31" s="7"/>
      <c r="C31" s="351" t="s">
        <v>204</v>
      </c>
      <c r="D31" s="351"/>
      <c r="E31" s="351"/>
      <c r="F31" s="351"/>
      <c r="G31" s="351"/>
      <c r="H31" s="351"/>
      <c r="I31" s="351"/>
      <c r="J31" s="351"/>
      <c r="K31" s="351"/>
      <c r="L31" s="9" t="s">
        <v>319</v>
      </c>
      <c r="M31" s="136">
        <v>125.3</v>
      </c>
      <c r="N31" s="136">
        <v>124.5</v>
      </c>
      <c r="O31" s="136">
        <v>119.2</v>
      </c>
      <c r="P31" s="136">
        <v>100</v>
      </c>
      <c r="Q31" s="134" t="s">
        <v>150</v>
      </c>
      <c r="R31" s="134" t="s">
        <v>150</v>
      </c>
      <c r="S31" s="134" t="s">
        <v>150</v>
      </c>
      <c r="T31" s="134" t="s">
        <v>181</v>
      </c>
      <c r="U31" s="136">
        <v>119.8</v>
      </c>
      <c r="V31" s="7"/>
      <c r="W31" s="9" t="s">
        <v>76</v>
      </c>
      <c r="X31" s="144">
        <v>249</v>
      </c>
    </row>
    <row r="32" spans="1:24" ht="16.5" customHeight="1" x14ac:dyDescent="0.2">
      <c r="A32" s="7"/>
      <c r="B32" s="7"/>
      <c r="C32" s="7" t="s">
        <v>365</v>
      </c>
      <c r="D32" s="7"/>
      <c r="E32" s="7"/>
      <c r="F32" s="7"/>
      <c r="G32" s="7"/>
      <c r="H32" s="7"/>
      <c r="I32" s="7"/>
      <c r="J32" s="7"/>
      <c r="K32" s="7"/>
      <c r="L32" s="9" t="s">
        <v>319</v>
      </c>
      <c r="M32" s="136">
        <v>125.6</v>
      </c>
      <c r="N32" s="136">
        <v>127.2</v>
      </c>
      <c r="O32" s="136">
        <v>129.5</v>
      </c>
      <c r="P32" s="136">
        <v>126</v>
      </c>
      <c r="Q32" s="134" t="s">
        <v>150</v>
      </c>
      <c r="R32" s="134" t="s">
        <v>150</v>
      </c>
      <c r="S32" s="134" t="s">
        <v>150</v>
      </c>
      <c r="T32" s="134" t="s">
        <v>181</v>
      </c>
      <c r="U32" s="136">
        <v>126.9</v>
      </c>
      <c r="V32" s="7"/>
      <c r="W32" s="9" t="s">
        <v>76</v>
      </c>
      <c r="X32" s="142">
        <v>15792</v>
      </c>
    </row>
    <row r="33" spans="1:24" ht="16.5" customHeight="1" x14ac:dyDescent="0.2">
      <c r="A33" s="7"/>
      <c r="B33" s="7" t="s">
        <v>323</v>
      </c>
      <c r="C33" s="7"/>
      <c r="D33" s="7"/>
      <c r="E33" s="7"/>
      <c r="F33" s="7"/>
      <c r="G33" s="7"/>
      <c r="H33" s="7"/>
      <c r="I33" s="7"/>
      <c r="J33" s="7"/>
      <c r="K33" s="7"/>
      <c r="L33" s="9"/>
      <c r="M33" s="10"/>
      <c r="N33" s="10"/>
      <c r="O33" s="10"/>
      <c r="P33" s="10"/>
      <c r="Q33" s="10"/>
      <c r="R33" s="10"/>
      <c r="S33" s="10"/>
      <c r="T33" s="10"/>
      <c r="U33" s="10"/>
      <c r="V33" s="7"/>
      <c r="W33" s="9"/>
      <c r="X33" s="10"/>
    </row>
    <row r="34" spans="1:24" ht="29.45" customHeight="1" x14ac:dyDescent="0.2">
      <c r="A34" s="7"/>
      <c r="B34" s="7"/>
      <c r="C34" s="351" t="s">
        <v>204</v>
      </c>
      <c r="D34" s="351"/>
      <c r="E34" s="351"/>
      <c r="F34" s="351"/>
      <c r="G34" s="351"/>
      <c r="H34" s="351"/>
      <c r="I34" s="351"/>
      <c r="J34" s="351"/>
      <c r="K34" s="351"/>
      <c r="L34" s="9" t="s">
        <v>319</v>
      </c>
      <c r="M34" s="137">
        <v>13.5</v>
      </c>
      <c r="N34" s="137">
        <v>35.299999999999997</v>
      </c>
      <c r="O34" s="137">
        <v>14.6</v>
      </c>
      <c r="P34" s="137">
        <v>16.3</v>
      </c>
      <c r="Q34" s="134" t="s">
        <v>150</v>
      </c>
      <c r="R34" s="134" t="s">
        <v>150</v>
      </c>
      <c r="S34" s="134" t="s">
        <v>150</v>
      </c>
      <c r="T34" s="134" t="s">
        <v>181</v>
      </c>
      <c r="U34" s="137">
        <v>16.3</v>
      </c>
      <c r="V34" s="7"/>
      <c r="W34" s="9" t="s">
        <v>76</v>
      </c>
      <c r="X34" s="143">
        <v>40</v>
      </c>
    </row>
    <row r="35" spans="1:24" ht="16.5" customHeight="1" x14ac:dyDescent="0.2">
      <c r="A35" s="7"/>
      <c r="B35" s="7"/>
      <c r="C35" s="7" t="s">
        <v>365</v>
      </c>
      <c r="D35" s="7"/>
      <c r="E35" s="7"/>
      <c r="F35" s="7"/>
      <c r="G35" s="7"/>
      <c r="H35" s="7"/>
      <c r="I35" s="7"/>
      <c r="J35" s="7"/>
      <c r="K35" s="7"/>
      <c r="L35" s="9" t="s">
        <v>319</v>
      </c>
      <c r="M35" s="138">
        <v>6.3</v>
      </c>
      <c r="N35" s="138">
        <v>7</v>
      </c>
      <c r="O35" s="138">
        <v>8.5</v>
      </c>
      <c r="P35" s="138">
        <v>6.4</v>
      </c>
      <c r="Q35" s="134" t="s">
        <v>150</v>
      </c>
      <c r="R35" s="134" t="s">
        <v>150</v>
      </c>
      <c r="S35" s="134" t="s">
        <v>150</v>
      </c>
      <c r="T35" s="134" t="s">
        <v>181</v>
      </c>
      <c r="U35" s="138">
        <v>7</v>
      </c>
      <c r="V35" s="7"/>
      <c r="W35" s="9" t="s">
        <v>76</v>
      </c>
      <c r="X35" s="144">
        <v>780</v>
      </c>
    </row>
    <row r="36" spans="1:24" ht="16.5" customHeight="1" x14ac:dyDescent="0.2">
      <c r="A36" s="7" t="s">
        <v>114</v>
      </c>
      <c r="B36" s="7"/>
      <c r="C36" s="7"/>
      <c r="D36" s="7"/>
      <c r="E36" s="7"/>
      <c r="F36" s="7"/>
      <c r="G36" s="7"/>
      <c r="H36" s="7"/>
      <c r="I36" s="7"/>
      <c r="J36" s="7"/>
      <c r="K36" s="7"/>
      <c r="L36" s="9"/>
      <c r="M36" s="10"/>
      <c r="N36" s="10"/>
      <c r="O36" s="10"/>
      <c r="P36" s="10"/>
      <c r="Q36" s="10"/>
      <c r="R36" s="10"/>
      <c r="S36" s="10"/>
      <c r="T36" s="10"/>
      <c r="U36" s="10"/>
      <c r="V36" s="7"/>
      <c r="W36" s="9"/>
      <c r="X36" s="10"/>
    </row>
    <row r="37" spans="1:24" ht="16.5" customHeight="1" x14ac:dyDescent="0.2">
      <c r="A37" s="7"/>
      <c r="B37" s="7" t="s">
        <v>318</v>
      </c>
      <c r="C37" s="7"/>
      <c r="D37" s="7"/>
      <c r="E37" s="7"/>
      <c r="F37" s="7"/>
      <c r="G37" s="7"/>
      <c r="H37" s="7"/>
      <c r="I37" s="7"/>
      <c r="J37" s="7"/>
      <c r="K37" s="7"/>
      <c r="L37" s="9"/>
      <c r="M37" s="10"/>
      <c r="N37" s="10"/>
      <c r="O37" s="10"/>
      <c r="P37" s="10"/>
      <c r="Q37" s="10"/>
      <c r="R37" s="10"/>
      <c r="S37" s="10"/>
      <c r="T37" s="10"/>
      <c r="U37" s="10"/>
      <c r="V37" s="7"/>
      <c r="W37" s="9"/>
      <c r="X37" s="10"/>
    </row>
    <row r="38" spans="1:24" ht="29.45" customHeight="1" x14ac:dyDescent="0.2">
      <c r="A38" s="7"/>
      <c r="B38" s="7"/>
      <c r="C38" s="351" t="s">
        <v>204</v>
      </c>
      <c r="D38" s="351"/>
      <c r="E38" s="351"/>
      <c r="F38" s="351"/>
      <c r="G38" s="351"/>
      <c r="H38" s="351"/>
      <c r="I38" s="351"/>
      <c r="J38" s="351"/>
      <c r="K38" s="351"/>
      <c r="L38" s="9" t="s">
        <v>319</v>
      </c>
      <c r="M38" s="137">
        <v>54.2</v>
      </c>
      <c r="N38" s="137">
        <v>85.1</v>
      </c>
      <c r="O38" s="137">
        <v>61.4</v>
      </c>
      <c r="P38" s="137">
        <v>30.5</v>
      </c>
      <c r="Q38" s="134" t="s">
        <v>150</v>
      </c>
      <c r="R38" s="134" t="s">
        <v>150</v>
      </c>
      <c r="S38" s="134" t="s">
        <v>150</v>
      </c>
      <c r="T38" s="137">
        <v>19.5</v>
      </c>
      <c r="U38" s="137">
        <v>52.4</v>
      </c>
      <c r="V38" s="7"/>
      <c r="W38" s="9" t="s">
        <v>76</v>
      </c>
      <c r="X38" s="144">
        <v>181</v>
      </c>
    </row>
    <row r="39" spans="1:24" ht="16.5" customHeight="1" x14ac:dyDescent="0.2">
      <c r="A39" s="7"/>
      <c r="B39" s="7"/>
      <c r="C39" s="7" t="s">
        <v>365</v>
      </c>
      <c r="D39" s="7"/>
      <c r="E39" s="7"/>
      <c r="F39" s="7"/>
      <c r="G39" s="7"/>
      <c r="H39" s="7"/>
      <c r="I39" s="7"/>
      <c r="J39" s="7"/>
      <c r="K39" s="7"/>
      <c r="L39" s="9" t="s">
        <v>319</v>
      </c>
      <c r="M39" s="137">
        <v>53.1</v>
      </c>
      <c r="N39" s="137">
        <v>54.3</v>
      </c>
      <c r="O39" s="137">
        <v>57.4</v>
      </c>
      <c r="P39" s="137">
        <v>47.4</v>
      </c>
      <c r="Q39" s="134" t="s">
        <v>150</v>
      </c>
      <c r="R39" s="134" t="s">
        <v>150</v>
      </c>
      <c r="S39" s="134" t="s">
        <v>150</v>
      </c>
      <c r="T39" s="137">
        <v>56.3</v>
      </c>
      <c r="U39" s="137">
        <v>53.7</v>
      </c>
      <c r="V39" s="7"/>
      <c r="W39" s="9" t="s">
        <v>76</v>
      </c>
      <c r="X39" s="142">
        <v>13333</v>
      </c>
    </row>
    <row r="40" spans="1:24" ht="16.5" customHeight="1" x14ac:dyDescent="0.2">
      <c r="A40" s="7"/>
      <c r="B40" s="7" t="s">
        <v>320</v>
      </c>
      <c r="C40" s="7"/>
      <c r="D40" s="7"/>
      <c r="E40" s="7"/>
      <c r="F40" s="7"/>
      <c r="G40" s="7"/>
      <c r="H40" s="7"/>
      <c r="I40" s="7"/>
      <c r="J40" s="7"/>
      <c r="K40" s="7"/>
      <c r="L40" s="9"/>
      <c r="M40" s="10"/>
      <c r="N40" s="10"/>
      <c r="O40" s="10"/>
      <c r="P40" s="10"/>
      <c r="Q40" s="10"/>
      <c r="R40" s="10"/>
      <c r="S40" s="10"/>
      <c r="T40" s="10"/>
      <c r="U40" s="10"/>
      <c r="V40" s="7"/>
      <c r="W40" s="9"/>
      <c r="X40" s="10"/>
    </row>
    <row r="41" spans="1:24" ht="29.45" customHeight="1" x14ac:dyDescent="0.2">
      <c r="A41" s="7"/>
      <c r="B41" s="7"/>
      <c r="C41" s="351" t="s">
        <v>204</v>
      </c>
      <c r="D41" s="351"/>
      <c r="E41" s="351"/>
      <c r="F41" s="351"/>
      <c r="G41" s="351"/>
      <c r="H41" s="351"/>
      <c r="I41" s="351"/>
      <c r="J41" s="351"/>
      <c r="K41" s="351"/>
      <c r="L41" s="9" t="s">
        <v>319</v>
      </c>
      <c r="M41" s="137">
        <v>87.2</v>
      </c>
      <c r="N41" s="136">
        <v>101.9</v>
      </c>
      <c r="O41" s="137">
        <v>99.9</v>
      </c>
      <c r="P41" s="137">
        <v>49.8</v>
      </c>
      <c r="Q41" s="134" t="s">
        <v>150</v>
      </c>
      <c r="R41" s="134" t="s">
        <v>150</v>
      </c>
      <c r="S41" s="134" t="s">
        <v>150</v>
      </c>
      <c r="T41" s="137">
        <v>32</v>
      </c>
      <c r="U41" s="137">
        <v>82.4</v>
      </c>
      <c r="V41" s="7"/>
      <c r="W41" s="9" t="s">
        <v>76</v>
      </c>
      <c r="X41" s="144">
        <v>291</v>
      </c>
    </row>
    <row r="42" spans="1:24" ht="16.5" customHeight="1" x14ac:dyDescent="0.2">
      <c r="A42" s="7"/>
      <c r="B42" s="7"/>
      <c r="C42" s="7" t="s">
        <v>365</v>
      </c>
      <c r="D42" s="7"/>
      <c r="E42" s="7"/>
      <c r="F42" s="7"/>
      <c r="G42" s="7"/>
      <c r="H42" s="7"/>
      <c r="I42" s="7"/>
      <c r="J42" s="7"/>
      <c r="K42" s="7"/>
      <c r="L42" s="9" t="s">
        <v>319</v>
      </c>
      <c r="M42" s="137">
        <v>42.2</v>
      </c>
      <c r="N42" s="137">
        <v>41.3</v>
      </c>
      <c r="O42" s="137">
        <v>47.7</v>
      </c>
      <c r="P42" s="137">
        <v>40.299999999999997</v>
      </c>
      <c r="Q42" s="134" t="s">
        <v>150</v>
      </c>
      <c r="R42" s="134" t="s">
        <v>150</v>
      </c>
      <c r="S42" s="134" t="s">
        <v>150</v>
      </c>
      <c r="T42" s="137">
        <v>45.2</v>
      </c>
      <c r="U42" s="137">
        <v>43</v>
      </c>
      <c r="V42" s="7"/>
      <c r="W42" s="9" t="s">
        <v>76</v>
      </c>
      <c r="X42" s="142">
        <v>10881</v>
      </c>
    </row>
    <row r="43" spans="1:24" ht="16.5" customHeight="1" x14ac:dyDescent="0.2">
      <c r="A43" s="7"/>
      <c r="B43" s="7" t="s">
        <v>366</v>
      </c>
      <c r="C43" s="7"/>
      <c r="D43" s="7"/>
      <c r="E43" s="7"/>
      <c r="F43" s="7"/>
      <c r="G43" s="7"/>
      <c r="H43" s="7"/>
      <c r="I43" s="7"/>
      <c r="J43" s="7"/>
      <c r="K43" s="7"/>
      <c r="L43" s="9"/>
      <c r="M43" s="10"/>
      <c r="N43" s="10"/>
      <c r="O43" s="10"/>
      <c r="P43" s="10"/>
      <c r="Q43" s="10"/>
      <c r="R43" s="10"/>
      <c r="S43" s="10"/>
      <c r="T43" s="10"/>
      <c r="U43" s="10"/>
      <c r="V43" s="7"/>
      <c r="W43" s="9"/>
      <c r="X43" s="10"/>
    </row>
    <row r="44" spans="1:24" ht="29.45" customHeight="1" x14ac:dyDescent="0.2">
      <c r="A44" s="7"/>
      <c r="B44" s="7"/>
      <c r="C44" s="351" t="s">
        <v>204</v>
      </c>
      <c r="D44" s="351"/>
      <c r="E44" s="351"/>
      <c r="F44" s="351"/>
      <c r="G44" s="351"/>
      <c r="H44" s="351"/>
      <c r="I44" s="351"/>
      <c r="J44" s="351"/>
      <c r="K44" s="351"/>
      <c r="L44" s="9" t="s">
        <v>319</v>
      </c>
      <c r="M44" s="137">
        <v>17.399999999999999</v>
      </c>
      <c r="N44" s="134" t="s">
        <v>150</v>
      </c>
      <c r="O44" s="137">
        <v>22.4</v>
      </c>
      <c r="P44" s="137">
        <v>16.3</v>
      </c>
      <c r="Q44" s="134" t="s">
        <v>150</v>
      </c>
      <c r="R44" s="134" t="s">
        <v>150</v>
      </c>
      <c r="S44" s="134" t="s">
        <v>150</v>
      </c>
      <c r="T44" s="134" t="s">
        <v>150</v>
      </c>
      <c r="U44" s="137">
        <v>16.899999999999999</v>
      </c>
      <c r="V44" s="7"/>
      <c r="W44" s="9" t="s">
        <v>76</v>
      </c>
      <c r="X44" s="143">
        <v>70</v>
      </c>
    </row>
    <row r="45" spans="1:24" ht="16.5" customHeight="1" x14ac:dyDescent="0.2">
      <c r="A45" s="7"/>
      <c r="B45" s="7"/>
      <c r="C45" s="7" t="s">
        <v>365</v>
      </c>
      <c r="D45" s="7"/>
      <c r="E45" s="7"/>
      <c r="F45" s="7"/>
      <c r="G45" s="7"/>
      <c r="H45" s="7"/>
      <c r="I45" s="7"/>
      <c r="J45" s="7"/>
      <c r="K45" s="7"/>
      <c r="L45" s="9" t="s">
        <v>319</v>
      </c>
      <c r="M45" s="137">
        <v>54.6</v>
      </c>
      <c r="N45" s="137">
        <v>42.6</v>
      </c>
      <c r="O45" s="137">
        <v>78.5</v>
      </c>
      <c r="P45" s="137">
        <v>53.8</v>
      </c>
      <c r="Q45" s="134" t="s">
        <v>150</v>
      </c>
      <c r="R45" s="134" t="s">
        <v>150</v>
      </c>
      <c r="S45" s="134" t="s">
        <v>150</v>
      </c>
      <c r="T45" s="137">
        <v>48.4</v>
      </c>
      <c r="U45" s="137">
        <v>56.3</v>
      </c>
      <c r="V45" s="7"/>
      <c r="W45" s="9" t="s">
        <v>76</v>
      </c>
      <c r="X45" s="142">
        <v>13566</v>
      </c>
    </row>
    <row r="46" spans="1:24" ht="16.5" customHeight="1" x14ac:dyDescent="0.2">
      <c r="A46" s="7"/>
      <c r="B46" s="7" t="s">
        <v>322</v>
      </c>
      <c r="C46" s="7"/>
      <c r="D46" s="7"/>
      <c r="E46" s="7"/>
      <c r="F46" s="7"/>
      <c r="G46" s="7"/>
      <c r="H46" s="7"/>
      <c r="I46" s="7"/>
      <c r="J46" s="7"/>
      <c r="K46" s="7"/>
      <c r="L46" s="9"/>
      <c r="M46" s="10"/>
      <c r="N46" s="10"/>
      <c r="O46" s="10"/>
      <c r="P46" s="10"/>
      <c r="Q46" s="10"/>
      <c r="R46" s="10"/>
      <c r="S46" s="10"/>
      <c r="T46" s="10"/>
      <c r="U46" s="10"/>
      <c r="V46" s="7"/>
      <c r="W46" s="9"/>
      <c r="X46" s="10"/>
    </row>
    <row r="47" spans="1:24" ht="29.45" customHeight="1" x14ac:dyDescent="0.2">
      <c r="A47" s="7"/>
      <c r="B47" s="7"/>
      <c r="C47" s="351" t="s">
        <v>204</v>
      </c>
      <c r="D47" s="351"/>
      <c r="E47" s="351"/>
      <c r="F47" s="351"/>
      <c r="G47" s="351"/>
      <c r="H47" s="351"/>
      <c r="I47" s="351"/>
      <c r="J47" s="351"/>
      <c r="K47" s="351"/>
      <c r="L47" s="9" t="s">
        <v>319</v>
      </c>
      <c r="M47" s="136">
        <v>100.7</v>
      </c>
      <c r="N47" s="136">
        <v>156</v>
      </c>
      <c r="O47" s="136">
        <v>105.9</v>
      </c>
      <c r="P47" s="137">
        <v>81.3</v>
      </c>
      <c r="Q47" s="134" t="s">
        <v>150</v>
      </c>
      <c r="R47" s="134" t="s">
        <v>150</v>
      </c>
      <c r="S47" s="134" t="s">
        <v>150</v>
      </c>
      <c r="T47" s="137">
        <v>92.6</v>
      </c>
      <c r="U47" s="136">
        <v>103.1</v>
      </c>
      <c r="V47" s="7"/>
      <c r="W47" s="9" t="s">
        <v>76</v>
      </c>
      <c r="X47" s="144">
        <v>224</v>
      </c>
    </row>
    <row r="48" spans="1:24" ht="16.5" customHeight="1" x14ac:dyDescent="0.2">
      <c r="A48" s="7"/>
      <c r="B48" s="7"/>
      <c r="C48" s="7" t="s">
        <v>365</v>
      </c>
      <c r="D48" s="7"/>
      <c r="E48" s="7"/>
      <c r="F48" s="7"/>
      <c r="G48" s="7"/>
      <c r="H48" s="7"/>
      <c r="I48" s="7"/>
      <c r="J48" s="7"/>
      <c r="K48" s="7"/>
      <c r="L48" s="9" t="s">
        <v>319</v>
      </c>
      <c r="M48" s="136">
        <v>126</v>
      </c>
      <c r="N48" s="136">
        <v>126.8</v>
      </c>
      <c r="O48" s="136">
        <v>126</v>
      </c>
      <c r="P48" s="136">
        <v>131.4</v>
      </c>
      <c r="Q48" s="134" t="s">
        <v>150</v>
      </c>
      <c r="R48" s="134" t="s">
        <v>150</v>
      </c>
      <c r="S48" s="134" t="s">
        <v>150</v>
      </c>
      <c r="T48" s="136">
        <v>131</v>
      </c>
      <c r="U48" s="136">
        <v>126.9</v>
      </c>
      <c r="V48" s="7"/>
      <c r="W48" s="9" t="s">
        <v>76</v>
      </c>
      <c r="X48" s="142">
        <v>15526</v>
      </c>
    </row>
    <row r="49" spans="1:24" ht="16.5" customHeight="1" x14ac:dyDescent="0.2">
      <c r="A49" s="7"/>
      <c r="B49" s="7" t="s">
        <v>323</v>
      </c>
      <c r="C49" s="7"/>
      <c r="D49" s="7"/>
      <c r="E49" s="7"/>
      <c r="F49" s="7"/>
      <c r="G49" s="7"/>
      <c r="H49" s="7"/>
      <c r="I49" s="7"/>
      <c r="J49" s="7"/>
      <c r="K49" s="7"/>
      <c r="L49" s="9"/>
      <c r="M49" s="10"/>
      <c r="N49" s="10"/>
      <c r="O49" s="10"/>
      <c r="P49" s="10"/>
      <c r="Q49" s="10"/>
      <c r="R49" s="10"/>
      <c r="S49" s="10"/>
      <c r="T49" s="10"/>
      <c r="U49" s="10"/>
      <c r="V49" s="7"/>
      <c r="W49" s="9"/>
      <c r="X49" s="10"/>
    </row>
    <row r="50" spans="1:24" ht="29.45" customHeight="1" x14ac:dyDescent="0.2">
      <c r="A50" s="7"/>
      <c r="B50" s="7"/>
      <c r="C50" s="351" t="s">
        <v>204</v>
      </c>
      <c r="D50" s="351"/>
      <c r="E50" s="351"/>
      <c r="F50" s="351"/>
      <c r="G50" s="351"/>
      <c r="H50" s="351"/>
      <c r="I50" s="351"/>
      <c r="J50" s="351"/>
      <c r="K50" s="351"/>
      <c r="L50" s="9" t="s">
        <v>319</v>
      </c>
      <c r="M50" s="138">
        <v>9.1</v>
      </c>
      <c r="N50" s="134" t="s">
        <v>150</v>
      </c>
      <c r="O50" s="137">
        <v>16.600000000000001</v>
      </c>
      <c r="P50" s="134" t="s">
        <v>150</v>
      </c>
      <c r="Q50" s="134" t="s">
        <v>150</v>
      </c>
      <c r="R50" s="134" t="s">
        <v>150</v>
      </c>
      <c r="S50" s="134" t="s">
        <v>150</v>
      </c>
      <c r="T50" s="134" t="s">
        <v>150</v>
      </c>
      <c r="U50" s="137">
        <v>13</v>
      </c>
      <c r="V50" s="7"/>
      <c r="W50" s="9" t="s">
        <v>76</v>
      </c>
      <c r="X50" s="143">
        <v>27</v>
      </c>
    </row>
    <row r="51" spans="1:24" ht="16.5" customHeight="1" x14ac:dyDescent="0.2">
      <c r="A51" s="7"/>
      <c r="B51" s="7"/>
      <c r="C51" s="7" t="s">
        <v>365</v>
      </c>
      <c r="D51" s="7"/>
      <c r="E51" s="7"/>
      <c r="F51" s="7"/>
      <c r="G51" s="7"/>
      <c r="H51" s="7"/>
      <c r="I51" s="7"/>
      <c r="J51" s="7"/>
      <c r="K51" s="7"/>
      <c r="L51" s="9" t="s">
        <v>319</v>
      </c>
      <c r="M51" s="138">
        <v>6</v>
      </c>
      <c r="N51" s="138">
        <v>6.3</v>
      </c>
      <c r="O51" s="138">
        <v>7.7</v>
      </c>
      <c r="P51" s="138">
        <v>6.9</v>
      </c>
      <c r="Q51" s="134" t="s">
        <v>150</v>
      </c>
      <c r="R51" s="134" t="s">
        <v>150</v>
      </c>
      <c r="S51" s="134" t="s">
        <v>150</v>
      </c>
      <c r="T51" s="134" t="s">
        <v>150</v>
      </c>
      <c r="U51" s="138">
        <v>6.5</v>
      </c>
      <c r="V51" s="7"/>
      <c r="W51" s="9" t="s">
        <v>76</v>
      </c>
      <c r="X51" s="144">
        <v>718</v>
      </c>
    </row>
    <row r="52" spans="1:24" ht="16.5" customHeight="1" x14ac:dyDescent="0.2">
      <c r="A52" s="7" t="s">
        <v>115</v>
      </c>
      <c r="B52" s="7"/>
      <c r="C52" s="7"/>
      <c r="D52" s="7"/>
      <c r="E52" s="7"/>
      <c r="F52" s="7"/>
      <c r="G52" s="7"/>
      <c r="H52" s="7"/>
      <c r="I52" s="7"/>
      <c r="J52" s="7"/>
      <c r="K52" s="7"/>
      <c r="L52" s="9"/>
      <c r="M52" s="10"/>
      <c r="N52" s="10"/>
      <c r="O52" s="10"/>
      <c r="P52" s="10"/>
      <c r="Q52" s="10"/>
      <c r="R52" s="10"/>
      <c r="S52" s="10"/>
      <c r="T52" s="10"/>
      <c r="U52" s="10"/>
      <c r="V52" s="7"/>
      <c r="W52" s="9"/>
      <c r="X52" s="10"/>
    </row>
    <row r="53" spans="1:24" ht="16.5" customHeight="1" x14ac:dyDescent="0.2">
      <c r="A53" s="7"/>
      <c r="B53" s="7" t="s">
        <v>318</v>
      </c>
      <c r="C53" s="7"/>
      <c r="D53" s="7"/>
      <c r="E53" s="7"/>
      <c r="F53" s="7"/>
      <c r="G53" s="7"/>
      <c r="H53" s="7"/>
      <c r="I53" s="7"/>
      <c r="J53" s="7"/>
      <c r="K53" s="7"/>
      <c r="L53" s="9"/>
      <c r="M53" s="10"/>
      <c r="N53" s="10"/>
      <c r="O53" s="10"/>
      <c r="P53" s="10"/>
      <c r="Q53" s="10"/>
      <c r="R53" s="10"/>
      <c r="S53" s="10"/>
      <c r="T53" s="10"/>
      <c r="U53" s="10"/>
      <c r="V53" s="7"/>
      <c r="W53" s="9"/>
      <c r="X53" s="10"/>
    </row>
    <row r="54" spans="1:24" ht="29.45" customHeight="1" x14ac:dyDescent="0.2">
      <c r="A54" s="7"/>
      <c r="B54" s="7"/>
      <c r="C54" s="351" t="s">
        <v>204</v>
      </c>
      <c r="D54" s="351"/>
      <c r="E54" s="351"/>
      <c r="F54" s="351"/>
      <c r="G54" s="351"/>
      <c r="H54" s="351"/>
      <c r="I54" s="351"/>
      <c r="J54" s="351"/>
      <c r="K54" s="351"/>
      <c r="L54" s="9" t="s">
        <v>319</v>
      </c>
      <c r="M54" s="137">
        <v>45.4</v>
      </c>
      <c r="N54" s="137">
        <v>69.8</v>
      </c>
      <c r="O54" s="137">
        <v>44.5</v>
      </c>
      <c r="P54" s="137">
        <v>48.7</v>
      </c>
      <c r="Q54" s="134" t="s">
        <v>150</v>
      </c>
      <c r="R54" s="134" t="s">
        <v>150</v>
      </c>
      <c r="S54" s="134" t="s">
        <v>150</v>
      </c>
      <c r="T54" s="137">
        <v>26.4</v>
      </c>
      <c r="U54" s="137">
        <v>45.1</v>
      </c>
      <c r="V54" s="7"/>
      <c r="W54" s="9" t="s">
        <v>76</v>
      </c>
      <c r="X54" s="144">
        <v>155</v>
      </c>
    </row>
    <row r="55" spans="1:24" ht="16.5" customHeight="1" x14ac:dyDescent="0.2">
      <c r="A55" s="7"/>
      <c r="B55" s="7"/>
      <c r="C55" s="7" t="s">
        <v>365</v>
      </c>
      <c r="D55" s="7"/>
      <c r="E55" s="7"/>
      <c r="F55" s="7"/>
      <c r="G55" s="7"/>
      <c r="H55" s="7"/>
      <c r="I55" s="7"/>
      <c r="J55" s="7"/>
      <c r="K55" s="7"/>
      <c r="L55" s="9" t="s">
        <v>319</v>
      </c>
      <c r="M55" s="137">
        <v>57.4</v>
      </c>
      <c r="N55" s="137">
        <v>55.5</v>
      </c>
      <c r="O55" s="137">
        <v>59.1</v>
      </c>
      <c r="P55" s="137">
        <v>49.1</v>
      </c>
      <c r="Q55" s="134" t="s">
        <v>150</v>
      </c>
      <c r="R55" s="134" t="s">
        <v>150</v>
      </c>
      <c r="S55" s="134" t="s">
        <v>150</v>
      </c>
      <c r="T55" s="137">
        <v>65.8</v>
      </c>
      <c r="U55" s="137">
        <v>56.4</v>
      </c>
      <c r="V55" s="7"/>
      <c r="W55" s="9" t="s">
        <v>76</v>
      </c>
      <c r="X55" s="142">
        <v>13561</v>
      </c>
    </row>
    <row r="56" spans="1:24" ht="16.5" customHeight="1" x14ac:dyDescent="0.2">
      <c r="A56" s="7"/>
      <c r="B56" s="7" t="s">
        <v>320</v>
      </c>
      <c r="C56" s="7"/>
      <c r="D56" s="7"/>
      <c r="E56" s="7"/>
      <c r="F56" s="7"/>
      <c r="G56" s="7"/>
      <c r="H56" s="7"/>
      <c r="I56" s="7"/>
      <c r="J56" s="7"/>
      <c r="K56" s="7"/>
      <c r="L56" s="9"/>
      <c r="M56" s="10"/>
      <c r="N56" s="10"/>
      <c r="O56" s="10"/>
      <c r="P56" s="10"/>
      <c r="Q56" s="10"/>
      <c r="R56" s="10"/>
      <c r="S56" s="10"/>
      <c r="T56" s="10"/>
      <c r="U56" s="10"/>
      <c r="V56" s="7"/>
      <c r="W56" s="9"/>
      <c r="X56" s="10"/>
    </row>
    <row r="57" spans="1:24" ht="29.45" customHeight="1" x14ac:dyDescent="0.2">
      <c r="A57" s="7"/>
      <c r="B57" s="7"/>
      <c r="C57" s="351" t="s">
        <v>204</v>
      </c>
      <c r="D57" s="351"/>
      <c r="E57" s="351"/>
      <c r="F57" s="351"/>
      <c r="G57" s="351"/>
      <c r="H57" s="351"/>
      <c r="I57" s="351"/>
      <c r="J57" s="351"/>
      <c r="K57" s="351"/>
      <c r="L57" s="9" t="s">
        <v>319</v>
      </c>
      <c r="M57" s="136">
        <v>103.7</v>
      </c>
      <c r="N57" s="137">
        <v>89.2</v>
      </c>
      <c r="O57" s="137">
        <v>96.6</v>
      </c>
      <c r="P57" s="137">
        <v>32.299999999999997</v>
      </c>
      <c r="Q57" s="134" t="s">
        <v>150</v>
      </c>
      <c r="R57" s="134" t="s">
        <v>150</v>
      </c>
      <c r="S57" s="134" t="s">
        <v>150</v>
      </c>
      <c r="T57" s="137">
        <v>46.3</v>
      </c>
      <c r="U57" s="137">
        <v>86.3</v>
      </c>
      <c r="V57" s="7"/>
      <c r="W57" s="9" t="s">
        <v>76</v>
      </c>
      <c r="X57" s="144">
        <v>263</v>
      </c>
    </row>
    <row r="58" spans="1:24" ht="16.5" customHeight="1" x14ac:dyDescent="0.2">
      <c r="A58" s="7"/>
      <c r="B58" s="7"/>
      <c r="C58" s="7" t="s">
        <v>365</v>
      </c>
      <c r="D58" s="7"/>
      <c r="E58" s="7"/>
      <c r="F58" s="7"/>
      <c r="G58" s="7"/>
      <c r="H58" s="7"/>
      <c r="I58" s="7"/>
      <c r="J58" s="7"/>
      <c r="K58" s="7"/>
      <c r="L58" s="9" t="s">
        <v>319</v>
      </c>
      <c r="M58" s="137">
        <v>43</v>
      </c>
      <c r="N58" s="137">
        <v>42.4</v>
      </c>
      <c r="O58" s="137">
        <v>46.9</v>
      </c>
      <c r="P58" s="137">
        <v>43.7</v>
      </c>
      <c r="Q58" s="134" t="s">
        <v>150</v>
      </c>
      <c r="R58" s="134" t="s">
        <v>150</v>
      </c>
      <c r="S58" s="134" t="s">
        <v>150</v>
      </c>
      <c r="T58" s="137">
        <v>54.7</v>
      </c>
      <c r="U58" s="137">
        <v>43.8</v>
      </c>
      <c r="V58" s="7"/>
      <c r="W58" s="9" t="s">
        <v>76</v>
      </c>
      <c r="X58" s="142">
        <v>10759</v>
      </c>
    </row>
    <row r="59" spans="1:24" ht="16.5" customHeight="1" x14ac:dyDescent="0.2">
      <c r="A59" s="7"/>
      <c r="B59" s="7" t="s">
        <v>366</v>
      </c>
      <c r="C59" s="7"/>
      <c r="D59" s="7"/>
      <c r="E59" s="7"/>
      <c r="F59" s="7"/>
      <c r="G59" s="7"/>
      <c r="H59" s="7"/>
      <c r="I59" s="7"/>
      <c r="J59" s="7"/>
      <c r="K59" s="7"/>
      <c r="L59" s="9"/>
      <c r="M59" s="10"/>
      <c r="N59" s="10"/>
      <c r="O59" s="10"/>
      <c r="P59" s="10"/>
      <c r="Q59" s="10"/>
      <c r="R59" s="10"/>
      <c r="S59" s="10"/>
      <c r="T59" s="10"/>
      <c r="U59" s="10"/>
      <c r="V59" s="7"/>
      <c r="W59" s="9"/>
      <c r="X59" s="10"/>
    </row>
    <row r="60" spans="1:24" ht="29.45" customHeight="1" x14ac:dyDescent="0.2">
      <c r="A60" s="7"/>
      <c r="B60" s="7"/>
      <c r="C60" s="351" t="s">
        <v>204</v>
      </c>
      <c r="D60" s="351"/>
      <c r="E60" s="351"/>
      <c r="F60" s="351"/>
      <c r="G60" s="351"/>
      <c r="H60" s="351"/>
      <c r="I60" s="351"/>
      <c r="J60" s="351"/>
      <c r="K60" s="351"/>
      <c r="L60" s="9" t="s">
        <v>319</v>
      </c>
      <c r="M60" s="137">
        <v>17.7</v>
      </c>
      <c r="N60" s="137">
        <v>22.5</v>
      </c>
      <c r="O60" s="137">
        <v>16.2</v>
      </c>
      <c r="P60" s="134" t="s">
        <v>150</v>
      </c>
      <c r="Q60" s="134" t="s">
        <v>150</v>
      </c>
      <c r="R60" s="134" t="s">
        <v>150</v>
      </c>
      <c r="S60" s="134" t="s">
        <v>150</v>
      </c>
      <c r="T60" s="134" t="s">
        <v>150</v>
      </c>
      <c r="U60" s="137">
        <v>14.3</v>
      </c>
      <c r="V60" s="7"/>
      <c r="W60" s="9" t="s">
        <v>76</v>
      </c>
      <c r="X60" s="143">
        <v>52</v>
      </c>
    </row>
    <row r="61" spans="1:24" ht="16.5" customHeight="1" x14ac:dyDescent="0.2">
      <c r="A61" s="7"/>
      <c r="B61" s="7"/>
      <c r="C61" s="7" t="s">
        <v>365</v>
      </c>
      <c r="D61" s="7"/>
      <c r="E61" s="7"/>
      <c r="F61" s="7"/>
      <c r="G61" s="7"/>
      <c r="H61" s="7"/>
      <c r="I61" s="7"/>
      <c r="J61" s="7"/>
      <c r="K61" s="7"/>
      <c r="L61" s="9" t="s">
        <v>319</v>
      </c>
      <c r="M61" s="137">
        <v>54.6</v>
      </c>
      <c r="N61" s="137">
        <v>41.3</v>
      </c>
      <c r="O61" s="137">
        <v>76.7</v>
      </c>
      <c r="P61" s="137">
        <v>58.4</v>
      </c>
      <c r="Q61" s="134" t="s">
        <v>150</v>
      </c>
      <c r="R61" s="134" t="s">
        <v>150</v>
      </c>
      <c r="S61" s="134" t="s">
        <v>150</v>
      </c>
      <c r="T61" s="137">
        <v>55.6</v>
      </c>
      <c r="U61" s="137">
        <v>56.1</v>
      </c>
      <c r="V61" s="7"/>
      <c r="W61" s="9" t="s">
        <v>76</v>
      </c>
      <c r="X61" s="142">
        <v>13183</v>
      </c>
    </row>
    <row r="62" spans="1:24" ht="16.5" customHeight="1" x14ac:dyDescent="0.2">
      <c r="A62" s="7"/>
      <c r="B62" s="7" t="s">
        <v>322</v>
      </c>
      <c r="C62" s="7"/>
      <c r="D62" s="7"/>
      <c r="E62" s="7"/>
      <c r="F62" s="7"/>
      <c r="G62" s="7"/>
      <c r="H62" s="7"/>
      <c r="I62" s="7"/>
      <c r="J62" s="7"/>
      <c r="K62" s="7"/>
      <c r="L62" s="9"/>
      <c r="M62" s="10"/>
      <c r="N62" s="10"/>
      <c r="O62" s="10"/>
      <c r="P62" s="10"/>
      <c r="Q62" s="10"/>
      <c r="R62" s="10"/>
      <c r="S62" s="10"/>
      <c r="T62" s="10"/>
      <c r="U62" s="10"/>
      <c r="V62" s="7"/>
      <c r="W62" s="9"/>
      <c r="X62" s="10"/>
    </row>
    <row r="63" spans="1:24" ht="29.45" customHeight="1" x14ac:dyDescent="0.2">
      <c r="A63" s="7"/>
      <c r="B63" s="7"/>
      <c r="C63" s="351" t="s">
        <v>204</v>
      </c>
      <c r="D63" s="351"/>
      <c r="E63" s="351"/>
      <c r="F63" s="351"/>
      <c r="G63" s="351"/>
      <c r="H63" s="351"/>
      <c r="I63" s="351"/>
      <c r="J63" s="351"/>
      <c r="K63" s="351"/>
      <c r="L63" s="9" t="s">
        <v>319</v>
      </c>
      <c r="M63" s="136">
        <v>134.30000000000001</v>
      </c>
      <c r="N63" s="136">
        <v>187.3</v>
      </c>
      <c r="O63" s="136">
        <v>122.7</v>
      </c>
      <c r="P63" s="137">
        <v>87.4</v>
      </c>
      <c r="Q63" s="134" t="s">
        <v>150</v>
      </c>
      <c r="R63" s="134" t="s">
        <v>150</v>
      </c>
      <c r="S63" s="134" t="s">
        <v>150</v>
      </c>
      <c r="T63" s="137">
        <v>58.9</v>
      </c>
      <c r="U63" s="136">
        <v>121.3</v>
      </c>
      <c r="V63" s="7"/>
      <c r="W63" s="9" t="s">
        <v>76</v>
      </c>
      <c r="X63" s="144">
        <v>256</v>
      </c>
    </row>
    <row r="64" spans="1:24" ht="16.5" customHeight="1" x14ac:dyDescent="0.2">
      <c r="A64" s="7"/>
      <c r="B64" s="7"/>
      <c r="C64" s="7" t="s">
        <v>365</v>
      </c>
      <c r="D64" s="7"/>
      <c r="E64" s="7"/>
      <c r="F64" s="7"/>
      <c r="G64" s="7"/>
      <c r="H64" s="7"/>
      <c r="I64" s="7"/>
      <c r="J64" s="7"/>
      <c r="K64" s="7"/>
      <c r="L64" s="9" t="s">
        <v>319</v>
      </c>
      <c r="M64" s="136">
        <v>128.1</v>
      </c>
      <c r="N64" s="136">
        <v>124.4</v>
      </c>
      <c r="O64" s="136">
        <v>127.9</v>
      </c>
      <c r="P64" s="136">
        <v>132.19999999999999</v>
      </c>
      <c r="Q64" s="134" t="s">
        <v>150</v>
      </c>
      <c r="R64" s="134" t="s">
        <v>150</v>
      </c>
      <c r="S64" s="134" t="s">
        <v>150</v>
      </c>
      <c r="T64" s="136">
        <v>113.4</v>
      </c>
      <c r="U64" s="136">
        <v>127.3</v>
      </c>
      <c r="V64" s="7"/>
      <c r="W64" s="9" t="s">
        <v>76</v>
      </c>
      <c r="X64" s="142">
        <v>15204</v>
      </c>
    </row>
    <row r="65" spans="1:24" ht="16.5" customHeight="1" x14ac:dyDescent="0.2">
      <c r="A65" s="7"/>
      <c r="B65" s="7" t="s">
        <v>323</v>
      </c>
      <c r="C65" s="7"/>
      <c r="D65" s="7"/>
      <c r="E65" s="7"/>
      <c r="F65" s="7"/>
      <c r="G65" s="7"/>
      <c r="H65" s="7"/>
      <c r="I65" s="7"/>
      <c r="J65" s="7"/>
      <c r="K65" s="7"/>
      <c r="L65" s="9"/>
      <c r="M65" s="10"/>
      <c r="N65" s="10"/>
      <c r="O65" s="10"/>
      <c r="P65" s="10"/>
      <c r="Q65" s="10"/>
      <c r="R65" s="10"/>
      <c r="S65" s="10"/>
      <c r="T65" s="10"/>
      <c r="U65" s="10"/>
      <c r="V65" s="7"/>
      <c r="W65" s="9"/>
      <c r="X65" s="10"/>
    </row>
    <row r="66" spans="1:24" ht="29.45" customHeight="1" x14ac:dyDescent="0.2">
      <c r="A66" s="7"/>
      <c r="B66" s="7"/>
      <c r="C66" s="351" t="s">
        <v>204</v>
      </c>
      <c r="D66" s="351"/>
      <c r="E66" s="351"/>
      <c r="F66" s="351"/>
      <c r="G66" s="351"/>
      <c r="H66" s="351"/>
      <c r="I66" s="351"/>
      <c r="J66" s="351"/>
      <c r="K66" s="351"/>
      <c r="L66" s="9" t="s">
        <v>319</v>
      </c>
      <c r="M66" s="137">
        <v>19.5</v>
      </c>
      <c r="N66" s="134" t="s">
        <v>150</v>
      </c>
      <c r="O66" s="137">
        <v>19.7</v>
      </c>
      <c r="P66" s="137">
        <v>14.7</v>
      </c>
      <c r="Q66" s="134" t="s">
        <v>150</v>
      </c>
      <c r="R66" s="134" t="s">
        <v>150</v>
      </c>
      <c r="S66" s="134" t="s">
        <v>150</v>
      </c>
      <c r="T66" s="134" t="s">
        <v>150</v>
      </c>
      <c r="U66" s="137">
        <v>18.7</v>
      </c>
      <c r="V66" s="7"/>
      <c r="W66" s="9" t="s">
        <v>76</v>
      </c>
      <c r="X66" s="143">
        <v>43</v>
      </c>
    </row>
    <row r="67" spans="1:24" ht="16.5" customHeight="1" x14ac:dyDescent="0.2">
      <c r="A67" s="7"/>
      <c r="B67" s="7"/>
      <c r="C67" s="7" t="s">
        <v>365</v>
      </c>
      <c r="D67" s="7"/>
      <c r="E67" s="7"/>
      <c r="F67" s="7"/>
      <c r="G67" s="7"/>
      <c r="H67" s="7"/>
      <c r="I67" s="7"/>
      <c r="J67" s="7"/>
      <c r="K67" s="7"/>
      <c r="L67" s="9" t="s">
        <v>319</v>
      </c>
      <c r="M67" s="138">
        <v>7</v>
      </c>
      <c r="N67" s="138">
        <v>6.6</v>
      </c>
      <c r="O67" s="138">
        <v>8</v>
      </c>
      <c r="P67" s="138">
        <v>6.8</v>
      </c>
      <c r="Q67" s="134" t="s">
        <v>150</v>
      </c>
      <c r="R67" s="134" t="s">
        <v>150</v>
      </c>
      <c r="S67" s="134" t="s">
        <v>150</v>
      </c>
      <c r="T67" s="134" t="s">
        <v>150</v>
      </c>
      <c r="U67" s="138">
        <v>7</v>
      </c>
      <c r="V67" s="7"/>
      <c r="W67" s="9" t="s">
        <v>76</v>
      </c>
      <c r="X67" s="144">
        <v>764</v>
      </c>
    </row>
    <row r="68" spans="1:24" ht="16.5" customHeight="1" x14ac:dyDescent="0.2">
      <c r="A68" s="7" t="s">
        <v>116</v>
      </c>
      <c r="B68" s="7"/>
      <c r="C68" s="7"/>
      <c r="D68" s="7"/>
      <c r="E68" s="7"/>
      <c r="F68" s="7"/>
      <c r="G68" s="7"/>
      <c r="H68" s="7"/>
      <c r="I68" s="7"/>
      <c r="J68" s="7"/>
      <c r="K68" s="7"/>
      <c r="L68" s="9"/>
      <c r="M68" s="10"/>
      <c r="N68" s="10"/>
      <c r="O68" s="10"/>
      <c r="P68" s="10"/>
      <c r="Q68" s="10"/>
      <c r="R68" s="10"/>
      <c r="S68" s="10"/>
      <c r="T68" s="10"/>
      <c r="U68" s="10"/>
      <c r="V68" s="7"/>
      <c r="W68" s="9"/>
      <c r="X68" s="10"/>
    </row>
    <row r="69" spans="1:24" ht="16.5" customHeight="1" x14ac:dyDescent="0.2">
      <c r="A69" s="7"/>
      <c r="B69" s="7" t="s">
        <v>318</v>
      </c>
      <c r="C69" s="7"/>
      <c r="D69" s="7"/>
      <c r="E69" s="7"/>
      <c r="F69" s="7"/>
      <c r="G69" s="7"/>
      <c r="H69" s="7"/>
      <c r="I69" s="7"/>
      <c r="J69" s="7"/>
      <c r="K69" s="7"/>
      <c r="L69" s="9"/>
      <c r="M69" s="10"/>
      <c r="N69" s="10"/>
      <c r="O69" s="10"/>
      <c r="P69" s="10"/>
      <c r="Q69" s="10"/>
      <c r="R69" s="10"/>
      <c r="S69" s="10"/>
      <c r="T69" s="10"/>
      <c r="U69" s="10"/>
      <c r="V69" s="7"/>
      <c r="W69" s="9"/>
      <c r="X69" s="10"/>
    </row>
    <row r="70" spans="1:24" ht="29.45" customHeight="1" x14ac:dyDescent="0.2">
      <c r="A70" s="7"/>
      <c r="B70" s="7"/>
      <c r="C70" s="351" t="s">
        <v>204</v>
      </c>
      <c r="D70" s="351"/>
      <c r="E70" s="351"/>
      <c r="F70" s="351"/>
      <c r="G70" s="351"/>
      <c r="H70" s="351"/>
      <c r="I70" s="351"/>
      <c r="J70" s="351"/>
      <c r="K70" s="351"/>
      <c r="L70" s="9" t="s">
        <v>319</v>
      </c>
      <c r="M70" s="137">
        <v>43.1</v>
      </c>
      <c r="N70" s="137">
        <v>95.2</v>
      </c>
      <c r="O70" s="137">
        <v>60.3</v>
      </c>
      <c r="P70" s="137">
        <v>40.9</v>
      </c>
      <c r="Q70" s="134" t="s">
        <v>150</v>
      </c>
      <c r="R70" s="134" t="s">
        <v>150</v>
      </c>
      <c r="S70" s="134" t="s">
        <v>150</v>
      </c>
      <c r="T70" s="137">
        <v>23.1</v>
      </c>
      <c r="U70" s="137">
        <v>51.3</v>
      </c>
      <c r="V70" s="7"/>
      <c r="W70" s="9" t="s">
        <v>76</v>
      </c>
      <c r="X70" s="144">
        <v>160</v>
      </c>
    </row>
    <row r="71" spans="1:24" ht="16.5" customHeight="1" x14ac:dyDescent="0.2">
      <c r="A71" s="7"/>
      <c r="B71" s="7"/>
      <c r="C71" s="7" t="s">
        <v>365</v>
      </c>
      <c r="D71" s="7"/>
      <c r="E71" s="7"/>
      <c r="F71" s="7"/>
      <c r="G71" s="7"/>
      <c r="H71" s="7"/>
      <c r="I71" s="7"/>
      <c r="J71" s="7"/>
      <c r="K71" s="7"/>
      <c r="L71" s="9" t="s">
        <v>319</v>
      </c>
      <c r="M71" s="137">
        <v>57.9</v>
      </c>
      <c r="N71" s="137">
        <v>55.8</v>
      </c>
      <c r="O71" s="137">
        <v>61</v>
      </c>
      <c r="P71" s="137">
        <v>52</v>
      </c>
      <c r="Q71" s="134" t="s">
        <v>150</v>
      </c>
      <c r="R71" s="134" t="s">
        <v>150</v>
      </c>
      <c r="S71" s="134" t="s">
        <v>150</v>
      </c>
      <c r="T71" s="137">
        <v>58.2</v>
      </c>
      <c r="U71" s="137">
        <v>57.3</v>
      </c>
      <c r="V71" s="7"/>
      <c r="W71" s="9" t="s">
        <v>76</v>
      </c>
      <c r="X71" s="142">
        <v>13498</v>
      </c>
    </row>
    <row r="72" spans="1:24" ht="16.5" customHeight="1" x14ac:dyDescent="0.2">
      <c r="A72" s="7"/>
      <c r="B72" s="7" t="s">
        <v>320</v>
      </c>
      <c r="C72" s="7"/>
      <c r="D72" s="7"/>
      <c r="E72" s="7"/>
      <c r="F72" s="7"/>
      <c r="G72" s="7"/>
      <c r="H72" s="7"/>
      <c r="I72" s="7"/>
      <c r="J72" s="7"/>
      <c r="K72" s="7"/>
      <c r="L72" s="9"/>
      <c r="M72" s="10"/>
      <c r="N72" s="10"/>
      <c r="O72" s="10"/>
      <c r="P72" s="10"/>
      <c r="Q72" s="10"/>
      <c r="R72" s="10"/>
      <c r="S72" s="10"/>
      <c r="T72" s="10"/>
      <c r="U72" s="10"/>
      <c r="V72" s="7"/>
      <c r="W72" s="9"/>
      <c r="X72" s="10"/>
    </row>
    <row r="73" spans="1:24" ht="29.45" customHeight="1" x14ac:dyDescent="0.2">
      <c r="A73" s="7"/>
      <c r="B73" s="7"/>
      <c r="C73" s="351" t="s">
        <v>204</v>
      </c>
      <c r="D73" s="351"/>
      <c r="E73" s="351"/>
      <c r="F73" s="351"/>
      <c r="G73" s="351"/>
      <c r="H73" s="351"/>
      <c r="I73" s="351"/>
      <c r="J73" s="351"/>
      <c r="K73" s="351"/>
      <c r="L73" s="9" t="s">
        <v>319</v>
      </c>
      <c r="M73" s="137">
        <v>79.400000000000006</v>
      </c>
      <c r="N73" s="136">
        <v>135.69999999999999</v>
      </c>
      <c r="O73" s="137">
        <v>88.6</v>
      </c>
      <c r="P73" s="137">
        <v>62.8</v>
      </c>
      <c r="Q73" s="134" t="s">
        <v>150</v>
      </c>
      <c r="R73" s="134" t="s">
        <v>150</v>
      </c>
      <c r="S73" s="134" t="s">
        <v>150</v>
      </c>
      <c r="T73" s="137">
        <v>73.599999999999994</v>
      </c>
      <c r="U73" s="137">
        <v>84</v>
      </c>
      <c r="V73" s="7"/>
      <c r="W73" s="9" t="s">
        <v>76</v>
      </c>
      <c r="X73" s="144">
        <v>264</v>
      </c>
    </row>
    <row r="74" spans="1:24" ht="16.5" customHeight="1" x14ac:dyDescent="0.2">
      <c r="A74" s="7"/>
      <c r="B74" s="7"/>
      <c r="C74" s="7" t="s">
        <v>365</v>
      </c>
      <c r="D74" s="7"/>
      <c r="E74" s="7"/>
      <c r="F74" s="7"/>
      <c r="G74" s="7"/>
      <c r="H74" s="7"/>
      <c r="I74" s="7"/>
      <c r="J74" s="7"/>
      <c r="K74" s="7"/>
      <c r="L74" s="9" t="s">
        <v>319</v>
      </c>
      <c r="M74" s="137">
        <v>42.8</v>
      </c>
      <c r="N74" s="137">
        <v>39.200000000000003</v>
      </c>
      <c r="O74" s="137">
        <v>46.1</v>
      </c>
      <c r="P74" s="137">
        <v>43.3</v>
      </c>
      <c r="Q74" s="134" t="s">
        <v>150</v>
      </c>
      <c r="R74" s="134" t="s">
        <v>150</v>
      </c>
      <c r="S74" s="134" t="s">
        <v>150</v>
      </c>
      <c r="T74" s="137">
        <v>38.799999999999997</v>
      </c>
      <c r="U74" s="137">
        <v>42.5</v>
      </c>
      <c r="V74" s="7"/>
      <c r="W74" s="9" t="s">
        <v>76</v>
      </c>
      <c r="X74" s="142">
        <v>10155</v>
      </c>
    </row>
    <row r="75" spans="1:24" ht="16.5" customHeight="1" x14ac:dyDescent="0.2">
      <c r="A75" s="7"/>
      <c r="B75" s="7" t="s">
        <v>366</v>
      </c>
      <c r="C75" s="7"/>
      <c r="D75" s="7"/>
      <c r="E75" s="7"/>
      <c r="F75" s="7"/>
      <c r="G75" s="7"/>
      <c r="H75" s="7"/>
      <c r="I75" s="7"/>
      <c r="J75" s="7"/>
      <c r="K75" s="7"/>
      <c r="L75" s="9"/>
      <c r="M75" s="10"/>
      <c r="N75" s="10"/>
      <c r="O75" s="10"/>
      <c r="P75" s="10"/>
      <c r="Q75" s="10"/>
      <c r="R75" s="10"/>
      <c r="S75" s="10"/>
      <c r="T75" s="10"/>
      <c r="U75" s="10"/>
      <c r="V75" s="7"/>
      <c r="W75" s="9"/>
      <c r="X75" s="10"/>
    </row>
    <row r="76" spans="1:24" ht="29.45" customHeight="1" x14ac:dyDescent="0.2">
      <c r="A76" s="7"/>
      <c r="B76" s="7"/>
      <c r="C76" s="351" t="s">
        <v>204</v>
      </c>
      <c r="D76" s="351"/>
      <c r="E76" s="351"/>
      <c r="F76" s="351"/>
      <c r="G76" s="351"/>
      <c r="H76" s="351"/>
      <c r="I76" s="351"/>
      <c r="J76" s="351"/>
      <c r="K76" s="351"/>
      <c r="L76" s="9" t="s">
        <v>319</v>
      </c>
      <c r="M76" s="137">
        <v>12</v>
      </c>
      <c r="N76" s="137">
        <v>31.5</v>
      </c>
      <c r="O76" s="137">
        <v>21.4</v>
      </c>
      <c r="P76" s="138">
        <v>7.1</v>
      </c>
      <c r="Q76" s="134" t="s">
        <v>150</v>
      </c>
      <c r="R76" s="134" t="s">
        <v>150</v>
      </c>
      <c r="S76" s="134" t="s">
        <v>150</v>
      </c>
      <c r="T76" s="134" t="s">
        <v>150</v>
      </c>
      <c r="U76" s="137">
        <v>14.6</v>
      </c>
      <c r="V76" s="7"/>
      <c r="W76" s="9" t="s">
        <v>76</v>
      </c>
      <c r="X76" s="143">
        <v>54</v>
      </c>
    </row>
    <row r="77" spans="1:24" ht="16.5" customHeight="1" x14ac:dyDescent="0.2">
      <c r="A77" s="7"/>
      <c r="B77" s="7"/>
      <c r="C77" s="7" t="s">
        <v>365</v>
      </c>
      <c r="D77" s="7"/>
      <c r="E77" s="7"/>
      <c r="F77" s="7"/>
      <c r="G77" s="7"/>
      <c r="H77" s="7"/>
      <c r="I77" s="7"/>
      <c r="J77" s="7"/>
      <c r="K77" s="7"/>
      <c r="L77" s="9" t="s">
        <v>319</v>
      </c>
      <c r="M77" s="137">
        <v>50.9</v>
      </c>
      <c r="N77" s="137">
        <v>40.799999999999997</v>
      </c>
      <c r="O77" s="137">
        <v>74.599999999999994</v>
      </c>
      <c r="P77" s="137">
        <v>60.6</v>
      </c>
      <c r="Q77" s="134" t="s">
        <v>150</v>
      </c>
      <c r="R77" s="134" t="s">
        <v>150</v>
      </c>
      <c r="S77" s="134" t="s">
        <v>150</v>
      </c>
      <c r="T77" s="137">
        <v>75.099999999999994</v>
      </c>
      <c r="U77" s="137">
        <v>54.5</v>
      </c>
      <c r="V77" s="7"/>
      <c r="W77" s="9" t="s">
        <v>76</v>
      </c>
      <c r="X77" s="142">
        <v>12512</v>
      </c>
    </row>
    <row r="78" spans="1:24" ht="16.5" customHeight="1" x14ac:dyDescent="0.2">
      <c r="A78" s="7"/>
      <c r="B78" s="7" t="s">
        <v>322</v>
      </c>
      <c r="C78" s="7"/>
      <c r="D78" s="7"/>
      <c r="E78" s="7"/>
      <c r="F78" s="7"/>
      <c r="G78" s="7"/>
      <c r="H78" s="7"/>
      <c r="I78" s="7"/>
      <c r="J78" s="7"/>
      <c r="K78" s="7"/>
      <c r="L78" s="9"/>
      <c r="M78" s="10"/>
      <c r="N78" s="10"/>
      <c r="O78" s="10"/>
      <c r="P78" s="10"/>
      <c r="Q78" s="10"/>
      <c r="R78" s="10"/>
      <c r="S78" s="10"/>
      <c r="T78" s="10"/>
      <c r="U78" s="10"/>
      <c r="V78" s="7"/>
      <c r="W78" s="9"/>
      <c r="X78" s="10"/>
    </row>
    <row r="79" spans="1:24" ht="29.45" customHeight="1" x14ac:dyDescent="0.2">
      <c r="A79" s="7"/>
      <c r="B79" s="7"/>
      <c r="C79" s="351" t="s">
        <v>204</v>
      </c>
      <c r="D79" s="351"/>
      <c r="E79" s="351"/>
      <c r="F79" s="351"/>
      <c r="G79" s="351"/>
      <c r="H79" s="351"/>
      <c r="I79" s="351"/>
      <c r="J79" s="351"/>
      <c r="K79" s="351"/>
      <c r="L79" s="9" t="s">
        <v>319</v>
      </c>
      <c r="M79" s="137">
        <v>89.5</v>
      </c>
      <c r="N79" s="136">
        <v>245.9</v>
      </c>
      <c r="O79" s="136">
        <v>116.4</v>
      </c>
      <c r="P79" s="137">
        <v>92</v>
      </c>
      <c r="Q79" s="134" t="s">
        <v>150</v>
      </c>
      <c r="R79" s="134" t="s">
        <v>150</v>
      </c>
      <c r="S79" s="134" t="s">
        <v>150</v>
      </c>
      <c r="T79" s="137">
        <v>67.599999999999994</v>
      </c>
      <c r="U79" s="136">
        <v>109</v>
      </c>
      <c r="V79" s="7"/>
      <c r="W79" s="9" t="s">
        <v>76</v>
      </c>
      <c r="X79" s="144">
        <v>212</v>
      </c>
    </row>
    <row r="80" spans="1:24" ht="16.5" customHeight="1" x14ac:dyDescent="0.2">
      <c r="A80" s="7"/>
      <c r="B80" s="7"/>
      <c r="C80" s="7" t="s">
        <v>365</v>
      </c>
      <c r="D80" s="7"/>
      <c r="E80" s="7"/>
      <c r="F80" s="7"/>
      <c r="G80" s="7"/>
      <c r="H80" s="7"/>
      <c r="I80" s="7"/>
      <c r="J80" s="7"/>
      <c r="K80" s="7"/>
      <c r="L80" s="9" t="s">
        <v>319</v>
      </c>
      <c r="M80" s="136">
        <v>129.19999999999999</v>
      </c>
      <c r="N80" s="136">
        <v>125.5</v>
      </c>
      <c r="O80" s="136">
        <v>124.9</v>
      </c>
      <c r="P80" s="136">
        <v>126.3</v>
      </c>
      <c r="Q80" s="134" t="s">
        <v>150</v>
      </c>
      <c r="R80" s="134" t="s">
        <v>150</v>
      </c>
      <c r="S80" s="134" t="s">
        <v>150</v>
      </c>
      <c r="T80" s="136">
        <v>112.5</v>
      </c>
      <c r="U80" s="136">
        <v>126.7</v>
      </c>
      <c r="V80" s="7"/>
      <c r="W80" s="9" t="s">
        <v>76</v>
      </c>
      <c r="X80" s="142">
        <v>14854</v>
      </c>
    </row>
    <row r="81" spans="1:24" ht="16.5" customHeight="1" x14ac:dyDescent="0.2">
      <c r="A81" s="7"/>
      <c r="B81" s="7" t="s">
        <v>323</v>
      </c>
      <c r="C81" s="7"/>
      <c r="D81" s="7"/>
      <c r="E81" s="7"/>
      <c r="F81" s="7"/>
      <c r="G81" s="7"/>
      <c r="H81" s="7"/>
      <c r="I81" s="7"/>
      <c r="J81" s="7"/>
      <c r="K81" s="7"/>
      <c r="L81" s="9"/>
      <c r="M81" s="10"/>
      <c r="N81" s="10"/>
      <c r="O81" s="10"/>
      <c r="P81" s="10"/>
      <c r="Q81" s="10"/>
      <c r="R81" s="10"/>
      <c r="S81" s="10"/>
      <c r="T81" s="10"/>
      <c r="U81" s="10"/>
      <c r="V81" s="7"/>
      <c r="W81" s="9"/>
      <c r="X81" s="10"/>
    </row>
    <row r="82" spans="1:24" ht="29.45" customHeight="1" x14ac:dyDescent="0.2">
      <c r="A82" s="7"/>
      <c r="B82" s="7"/>
      <c r="C82" s="351" t="s">
        <v>204</v>
      </c>
      <c r="D82" s="351"/>
      <c r="E82" s="351"/>
      <c r="F82" s="351"/>
      <c r="G82" s="351"/>
      <c r="H82" s="351"/>
      <c r="I82" s="351"/>
      <c r="J82" s="351"/>
      <c r="K82" s="351"/>
      <c r="L82" s="9" t="s">
        <v>319</v>
      </c>
      <c r="M82" s="138">
        <v>9.6999999999999993</v>
      </c>
      <c r="N82" s="138">
        <v>9.9</v>
      </c>
      <c r="O82" s="137">
        <v>17</v>
      </c>
      <c r="P82" s="138">
        <v>2.2999999999999998</v>
      </c>
      <c r="Q82" s="134" t="s">
        <v>150</v>
      </c>
      <c r="R82" s="134" t="s">
        <v>150</v>
      </c>
      <c r="S82" s="134" t="s">
        <v>150</v>
      </c>
      <c r="T82" s="134" t="s">
        <v>150</v>
      </c>
      <c r="U82" s="137">
        <v>10.5</v>
      </c>
      <c r="V82" s="7"/>
      <c r="W82" s="9" t="s">
        <v>76</v>
      </c>
      <c r="X82" s="143">
        <v>29</v>
      </c>
    </row>
    <row r="83" spans="1:24" ht="16.5" customHeight="1" x14ac:dyDescent="0.2">
      <c r="A83" s="7"/>
      <c r="B83" s="7"/>
      <c r="C83" s="7" t="s">
        <v>365</v>
      </c>
      <c r="D83" s="7"/>
      <c r="E83" s="7"/>
      <c r="F83" s="7"/>
      <c r="G83" s="7"/>
      <c r="H83" s="7"/>
      <c r="I83" s="7"/>
      <c r="J83" s="7"/>
      <c r="K83" s="7"/>
      <c r="L83" s="9" t="s">
        <v>319</v>
      </c>
      <c r="M83" s="138">
        <v>6.2</v>
      </c>
      <c r="N83" s="138">
        <v>5.8</v>
      </c>
      <c r="O83" s="138">
        <v>8.1999999999999993</v>
      </c>
      <c r="P83" s="138">
        <v>6.3</v>
      </c>
      <c r="Q83" s="134" t="s">
        <v>150</v>
      </c>
      <c r="R83" s="134" t="s">
        <v>150</v>
      </c>
      <c r="S83" s="134" t="s">
        <v>150</v>
      </c>
      <c r="T83" s="138">
        <v>9.6999999999999993</v>
      </c>
      <c r="U83" s="138">
        <v>6.6</v>
      </c>
      <c r="V83" s="7"/>
      <c r="W83" s="9" t="s">
        <v>76</v>
      </c>
      <c r="X83" s="144">
        <v>698</v>
      </c>
    </row>
    <row r="84" spans="1:24" ht="16.5" customHeight="1" x14ac:dyDescent="0.2">
      <c r="A84" s="7" t="s">
        <v>117</v>
      </c>
      <c r="B84" s="7"/>
      <c r="C84" s="7"/>
      <c r="D84" s="7"/>
      <c r="E84" s="7"/>
      <c r="F84" s="7"/>
      <c r="G84" s="7"/>
      <c r="H84" s="7"/>
      <c r="I84" s="7"/>
      <c r="J84" s="7"/>
      <c r="K84" s="7"/>
      <c r="L84" s="9"/>
      <c r="M84" s="10"/>
      <c r="N84" s="10"/>
      <c r="O84" s="10"/>
      <c r="P84" s="10"/>
      <c r="Q84" s="10"/>
      <c r="R84" s="10"/>
      <c r="S84" s="10"/>
      <c r="T84" s="10"/>
      <c r="U84" s="10"/>
      <c r="V84" s="7"/>
      <c r="W84" s="9"/>
      <c r="X84" s="10"/>
    </row>
    <row r="85" spans="1:24" ht="16.5" customHeight="1" x14ac:dyDescent="0.2">
      <c r="A85" s="7"/>
      <c r="B85" s="7" t="s">
        <v>318</v>
      </c>
      <c r="C85" s="7"/>
      <c r="D85" s="7"/>
      <c r="E85" s="7"/>
      <c r="F85" s="7"/>
      <c r="G85" s="7"/>
      <c r="H85" s="7"/>
      <c r="I85" s="7"/>
      <c r="J85" s="7"/>
      <c r="K85" s="7"/>
      <c r="L85" s="9"/>
      <c r="M85" s="10"/>
      <c r="N85" s="10"/>
      <c r="O85" s="10"/>
      <c r="P85" s="10"/>
      <c r="Q85" s="10"/>
      <c r="R85" s="10"/>
      <c r="S85" s="10"/>
      <c r="T85" s="10"/>
      <c r="U85" s="10"/>
      <c r="V85" s="7"/>
      <c r="W85" s="9"/>
      <c r="X85" s="10"/>
    </row>
    <row r="86" spans="1:24" ht="29.45" customHeight="1" x14ac:dyDescent="0.2">
      <c r="A86" s="7"/>
      <c r="B86" s="7"/>
      <c r="C86" s="351" t="s">
        <v>204</v>
      </c>
      <c r="D86" s="351"/>
      <c r="E86" s="351"/>
      <c r="F86" s="351"/>
      <c r="G86" s="351"/>
      <c r="H86" s="351"/>
      <c r="I86" s="351"/>
      <c r="J86" s="351"/>
      <c r="K86" s="351"/>
      <c r="L86" s="9" t="s">
        <v>319</v>
      </c>
      <c r="M86" s="137">
        <v>60.4</v>
      </c>
      <c r="N86" s="137">
        <v>47.3</v>
      </c>
      <c r="O86" s="137">
        <v>78.8</v>
      </c>
      <c r="P86" s="137">
        <v>35.200000000000003</v>
      </c>
      <c r="Q86" s="134" t="s">
        <v>150</v>
      </c>
      <c r="R86" s="134" t="s">
        <v>150</v>
      </c>
      <c r="S86" s="134" t="s">
        <v>150</v>
      </c>
      <c r="T86" s="137">
        <v>19.8</v>
      </c>
      <c r="U86" s="137">
        <v>57</v>
      </c>
      <c r="V86" s="7"/>
      <c r="W86" s="9" t="s">
        <v>76</v>
      </c>
      <c r="X86" s="144">
        <v>163</v>
      </c>
    </row>
    <row r="87" spans="1:24" ht="16.5" customHeight="1" x14ac:dyDescent="0.2">
      <c r="A87" s="7"/>
      <c r="B87" s="7"/>
      <c r="C87" s="7" t="s">
        <v>365</v>
      </c>
      <c r="D87" s="7"/>
      <c r="E87" s="7"/>
      <c r="F87" s="7"/>
      <c r="G87" s="7"/>
      <c r="H87" s="7"/>
      <c r="I87" s="7"/>
      <c r="J87" s="7"/>
      <c r="K87" s="7"/>
      <c r="L87" s="9" t="s">
        <v>319</v>
      </c>
      <c r="M87" s="137">
        <v>55.4</v>
      </c>
      <c r="N87" s="137">
        <v>55.7</v>
      </c>
      <c r="O87" s="137">
        <v>58.7</v>
      </c>
      <c r="P87" s="137">
        <v>49.6</v>
      </c>
      <c r="Q87" s="134" t="s">
        <v>150</v>
      </c>
      <c r="R87" s="134" t="s">
        <v>150</v>
      </c>
      <c r="S87" s="134" t="s">
        <v>150</v>
      </c>
      <c r="T87" s="137">
        <v>59.1</v>
      </c>
      <c r="U87" s="137">
        <v>55.6</v>
      </c>
      <c r="V87" s="7"/>
      <c r="W87" s="9" t="s">
        <v>76</v>
      </c>
      <c r="X87" s="142">
        <v>12940</v>
      </c>
    </row>
    <row r="88" spans="1:24" ht="16.5" customHeight="1" x14ac:dyDescent="0.2">
      <c r="A88" s="7"/>
      <c r="B88" s="7" t="s">
        <v>320</v>
      </c>
      <c r="C88" s="7"/>
      <c r="D88" s="7"/>
      <c r="E88" s="7"/>
      <c r="F88" s="7"/>
      <c r="G88" s="7"/>
      <c r="H88" s="7"/>
      <c r="I88" s="7"/>
      <c r="J88" s="7"/>
      <c r="K88" s="7"/>
      <c r="L88" s="9"/>
      <c r="M88" s="10"/>
      <c r="N88" s="10"/>
      <c r="O88" s="10"/>
      <c r="P88" s="10"/>
      <c r="Q88" s="10"/>
      <c r="R88" s="10"/>
      <c r="S88" s="10"/>
      <c r="T88" s="10"/>
      <c r="U88" s="10"/>
      <c r="V88" s="7"/>
      <c r="W88" s="9"/>
      <c r="X88" s="10"/>
    </row>
    <row r="89" spans="1:24" ht="29.45" customHeight="1" x14ac:dyDescent="0.2">
      <c r="A89" s="7"/>
      <c r="B89" s="7"/>
      <c r="C89" s="351" t="s">
        <v>204</v>
      </c>
      <c r="D89" s="351"/>
      <c r="E89" s="351"/>
      <c r="F89" s="351"/>
      <c r="G89" s="351"/>
      <c r="H89" s="351"/>
      <c r="I89" s="351"/>
      <c r="J89" s="351"/>
      <c r="K89" s="351"/>
      <c r="L89" s="9" t="s">
        <v>319</v>
      </c>
      <c r="M89" s="137">
        <v>94.1</v>
      </c>
      <c r="N89" s="137">
        <v>95.9</v>
      </c>
      <c r="O89" s="136">
        <v>147.69999999999999</v>
      </c>
      <c r="P89" s="137">
        <v>52</v>
      </c>
      <c r="Q89" s="134" t="s">
        <v>150</v>
      </c>
      <c r="R89" s="134" t="s">
        <v>150</v>
      </c>
      <c r="S89" s="134" t="s">
        <v>150</v>
      </c>
      <c r="T89" s="137">
        <v>69.8</v>
      </c>
      <c r="U89" s="136">
        <v>101.4</v>
      </c>
      <c r="V89" s="7"/>
      <c r="W89" s="9" t="s">
        <v>76</v>
      </c>
      <c r="X89" s="144">
        <v>283</v>
      </c>
    </row>
    <row r="90" spans="1:24" ht="16.5" customHeight="1" x14ac:dyDescent="0.2">
      <c r="A90" s="7"/>
      <c r="B90" s="7"/>
      <c r="C90" s="7" t="s">
        <v>365</v>
      </c>
      <c r="D90" s="7"/>
      <c r="E90" s="7"/>
      <c r="F90" s="7"/>
      <c r="G90" s="7"/>
      <c r="H90" s="7"/>
      <c r="I90" s="7"/>
      <c r="J90" s="7"/>
      <c r="K90" s="7"/>
      <c r="L90" s="9" t="s">
        <v>319</v>
      </c>
      <c r="M90" s="137">
        <v>40.799999999999997</v>
      </c>
      <c r="N90" s="137">
        <v>41.6</v>
      </c>
      <c r="O90" s="137">
        <v>42.7</v>
      </c>
      <c r="P90" s="137">
        <v>43</v>
      </c>
      <c r="Q90" s="134" t="s">
        <v>150</v>
      </c>
      <c r="R90" s="134" t="s">
        <v>150</v>
      </c>
      <c r="S90" s="134" t="s">
        <v>150</v>
      </c>
      <c r="T90" s="137">
        <v>59.1</v>
      </c>
      <c r="U90" s="137">
        <v>41.8</v>
      </c>
      <c r="V90" s="7"/>
      <c r="W90" s="9" t="s">
        <v>76</v>
      </c>
      <c r="X90" s="141">
        <v>9877</v>
      </c>
    </row>
    <row r="91" spans="1:24" ht="16.5" customHeight="1" x14ac:dyDescent="0.2">
      <c r="A91" s="7"/>
      <c r="B91" s="7" t="s">
        <v>366</v>
      </c>
      <c r="C91" s="7"/>
      <c r="D91" s="7"/>
      <c r="E91" s="7"/>
      <c r="F91" s="7"/>
      <c r="G91" s="7"/>
      <c r="H91" s="7"/>
      <c r="I91" s="7"/>
      <c r="J91" s="7"/>
      <c r="K91" s="7"/>
      <c r="L91" s="9"/>
      <c r="M91" s="10"/>
      <c r="N91" s="10"/>
      <c r="O91" s="10"/>
      <c r="P91" s="10"/>
      <c r="Q91" s="10"/>
      <c r="R91" s="10"/>
      <c r="S91" s="10"/>
      <c r="T91" s="10"/>
      <c r="U91" s="10"/>
      <c r="V91" s="7"/>
      <c r="W91" s="9"/>
      <c r="X91" s="10"/>
    </row>
    <row r="92" spans="1:24" ht="29.45" customHeight="1" x14ac:dyDescent="0.2">
      <c r="A92" s="7"/>
      <c r="B92" s="7"/>
      <c r="C92" s="351" t="s">
        <v>204</v>
      </c>
      <c r="D92" s="351"/>
      <c r="E92" s="351"/>
      <c r="F92" s="351"/>
      <c r="G92" s="351"/>
      <c r="H92" s="351"/>
      <c r="I92" s="351"/>
      <c r="J92" s="351"/>
      <c r="K92" s="351"/>
      <c r="L92" s="9" t="s">
        <v>319</v>
      </c>
      <c r="M92" s="137">
        <v>10.5</v>
      </c>
      <c r="N92" s="137">
        <v>11.3</v>
      </c>
      <c r="O92" s="137">
        <v>53.5</v>
      </c>
      <c r="P92" s="138">
        <v>1.6</v>
      </c>
      <c r="Q92" s="134" t="s">
        <v>150</v>
      </c>
      <c r="R92" s="134" t="s">
        <v>150</v>
      </c>
      <c r="S92" s="134" t="s">
        <v>150</v>
      </c>
      <c r="T92" s="134" t="s">
        <v>150</v>
      </c>
      <c r="U92" s="137">
        <v>21</v>
      </c>
      <c r="V92" s="7"/>
      <c r="W92" s="9" t="s">
        <v>76</v>
      </c>
      <c r="X92" s="143">
        <v>63</v>
      </c>
    </row>
    <row r="93" spans="1:24" ht="16.5" customHeight="1" x14ac:dyDescent="0.2">
      <c r="A93" s="7"/>
      <c r="B93" s="7"/>
      <c r="C93" s="7" t="s">
        <v>365</v>
      </c>
      <c r="D93" s="7"/>
      <c r="E93" s="7"/>
      <c r="F93" s="7"/>
      <c r="G93" s="7"/>
      <c r="H93" s="7"/>
      <c r="I93" s="7"/>
      <c r="J93" s="7"/>
      <c r="K93" s="7"/>
      <c r="L93" s="9" t="s">
        <v>319</v>
      </c>
      <c r="M93" s="137">
        <v>51.7</v>
      </c>
      <c r="N93" s="137">
        <v>38</v>
      </c>
      <c r="O93" s="137">
        <v>73.599999999999994</v>
      </c>
      <c r="P93" s="137">
        <v>51</v>
      </c>
      <c r="Q93" s="134" t="s">
        <v>150</v>
      </c>
      <c r="R93" s="134" t="s">
        <v>150</v>
      </c>
      <c r="S93" s="134" t="s">
        <v>150</v>
      </c>
      <c r="T93" s="137">
        <v>54.1</v>
      </c>
      <c r="U93" s="137">
        <v>52.5</v>
      </c>
      <c r="V93" s="7"/>
      <c r="W93" s="9" t="s">
        <v>76</v>
      </c>
      <c r="X93" s="142">
        <v>11841</v>
      </c>
    </row>
    <row r="94" spans="1:24" ht="16.5" customHeight="1" x14ac:dyDescent="0.2">
      <c r="A94" s="7"/>
      <c r="B94" s="7" t="s">
        <v>322</v>
      </c>
      <c r="C94" s="7"/>
      <c r="D94" s="7"/>
      <c r="E94" s="7"/>
      <c r="F94" s="7"/>
      <c r="G94" s="7"/>
      <c r="H94" s="7"/>
      <c r="I94" s="7"/>
      <c r="J94" s="7"/>
      <c r="K94" s="7"/>
      <c r="L94" s="9"/>
      <c r="M94" s="10"/>
      <c r="N94" s="10"/>
      <c r="O94" s="10"/>
      <c r="P94" s="10"/>
      <c r="Q94" s="10"/>
      <c r="R94" s="10"/>
      <c r="S94" s="10"/>
      <c r="T94" s="10"/>
      <c r="U94" s="10"/>
      <c r="V94" s="7"/>
      <c r="W94" s="9"/>
      <c r="X94" s="10"/>
    </row>
    <row r="95" spans="1:24" ht="29.45" customHeight="1" x14ac:dyDescent="0.2">
      <c r="A95" s="7"/>
      <c r="B95" s="7"/>
      <c r="C95" s="351" t="s">
        <v>204</v>
      </c>
      <c r="D95" s="351"/>
      <c r="E95" s="351"/>
      <c r="F95" s="351"/>
      <c r="G95" s="351"/>
      <c r="H95" s="351"/>
      <c r="I95" s="351"/>
      <c r="J95" s="351"/>
      <c r="K95" s="351"/>
      <c r="L95" s="9" t="s">
        <v>319</v>
      </c>
      <c r="M95" s="136">
        <v>105.1</v>
      </c>
      <c r="N95" s="136">
        <v>133</v>
      </c>
      <c r="O95" s="136">
        <v>163.4</v>
      </c>
      <c r="P95" s="137">
        <v>87.9</v>
      </c>
      <c r="Q95" s="134" t="s">
        <v>150</v>
      </c>
      <c r="R95" s="134" t="s">
        <v>150</v>
      </c>
      <c r="S95" s="134" t="s">
        <v>150</v>
      </c>
      <c r="T95" s="137">
        <v>61.1</v>
      </c>
      <c r="U95" s="136">
        <v>117.3</v>
      </c>
      <c r="V95" s="7"/>
      <c r="W95" s="9" t="s">
        <v>76</v>
      </c>
      <c r="X95" s="144">
        <v>195</v>
      </c>
    </row>
    <row r="96" spans="1:24" ht="16.5" customHeight="1" x14ac:dyDescent="0.2">
      <c r="A96" s="7"/>
      <c r="B96" s="7"/>
      <c r="C96" s="7" t="s">
        <v>365</v>
      </c>
      <c r="D96" s="7"/>
      <c r="E96" s="7"/>
      <c r="F96" s="7"/>
      <c r="G96" s="7"/>
      <c r="H96" s="7"/>
      <c r="I96" s="7"/>
      <c r="J96" s="7"/>
      <c r="K96" s="7"/>
      <c r="L96" s="9" t="s">
        <v>319</v>
      </c>
      <c r="M96" s="136">
        <v>129.4</v>
      </c>
      <c r="N96" s="136">
        <v>125.4</v>
      </c>
      <c r="O96" s="136">
        <v>126.7</v>
      </c>
      <c r="P96" s="136">
        <v>131.30000000000001</v>
      </c>
      <c r="Q96" s="134" t="s">
        <v>150</v>
      </c>
      <c r="R96" s="134" t="s">
        <v>150</v>
      </c>
      <c r="S96" s="134" t="s">
        <v>150</v>
      </c>
      <c r="T96" s="136">
        <v>114.1</v>
      </c>
      <c r="U96" s="136">
        <v>127.7</v>
      </c>
      <c r="V96" s="7"/>
      <c r="W96" s="9" t="s">
        <v>76</v>
      </c>
      <c r="X96" s="142">
        <v>14746</v>
      </c>
    </row>
    <row r="97" spans="1:24" ht="16.5" customHeight="1" x14ac:dyDescent="0.2">
      <c r="A97" s="7"/>
      <c r="B97" s="7" t="s">
        <v>323</v>
      </c>
      <c r="C97" s="7"/>
      <c r="D97" s="7"/>
      <c r="E97" s="7"/>
      <c r="F97" s="7"/>
      <c r="G97" s="7"/>
      <c r="H97" s="7"/>
      <c r="I97" s="7"/>
      <c r="J97" s="7"/>
      <c r="K97" s="7"/>
      <c r="L97" s="9"/>
      <c r="M97" s="10"/>
      <c r="N97" s="10"/>
      <c r="O97" s="10"/>
      <c r="P97" s="10"/>
      <c r="Q97" s="10"/>
      <c r="R97" s="10"/>
      <c r="S97" s="10"/>
      <c r="T97" s="10"/>
      <c r="U97" s="10"/>
      <c r="V97" s="7"/>
      <c r="W97" s="9"/>
      <c r="X97" s="10"/>
    </row>
    <row r="98" spans="1:24" ht="29.45" customHeight="1" x14ac:dyDescent="0.2">
      <c r="A98" s="7"/>
      <c r="B98" s="7"/>
      <c r="C98" s="351" t="s">
        <v>204</v>
      </c>
      <c r="D98" s="351"/>
      <c r="E98" s="351"/>
      <c r="F98" s="351"/>
      <c r="G98" s="351"/>
      <c r="H98" s="351"/>
      <c r="I98" s="351"/>
      <c r="J98" s="351"/>
      <c r="K98" s="351"/>
      <c r="L98" s="9" t="s">
        <v>319</v>
      </c>
      <c r="M98" s="138">
        <v>7.3</v>
      </c>
      <c r="N98" s="138">
        <v>5.3</v>
      </c>
      <c r="O98" s="137">
        <v>31.2</v>
      </c>
      <c r="P98" s="137">
        <v>18.8</v>
      </c>
      <c r="Q98" s="134" t="s">
        <v>150</v>
      </c>
      <c r="R98" s="134" t="s">
        <v>150</v>
      </c>
      <c r="S98" s="134" t="s">
        <v>150</v>
      </c>
      <c r="T98" s="134" t="s">
        <v>150</v>
      </c>
      <c r="U98" s="137">
        <v>16.600000000000001</v>
      </c>
      <c r="V98" s="7"/>
      <c r="W98" s="9" t="s">
        <v>76</v>
      </c>
      <c r="X98" s="143">
        <v>35</v>
      </c>
    </row>
    <row r="99" spans="1:24" ht="16.5" customHeight="1" x14ac:dyDescent="0.2">
      <c r="A99" s="7"/>
      <c r="B99" s="7"/>
      <c r="C99" s="7" t="s">
        <v>365</v>
      </c>
      <c r="D99" s="7"/>
      <c r="E99" s="7"/>
      <c r="F99" s="7"/>
      <c r="G99" s="7"/>
      <c r="H99" s="7"/>
      <c r="I99" s="7"/>
      <c r="J99" s="7"/>
      <c r="K99" s="7"/>
      <c r="L99" s="9" t="s">
        <v>319</v>
      </c>
      <c r="M99" s="138">
        <v>6.9</v>
      </c>
      <c r="N99" s="138">
        <v>5.9</v>
      </c>
      <c r="O99" s="138">
        <v>8.1</v>
      </c>
      <c r="P99" s="138">
        <v>8.8000000000000007</v>
      </c>
      <c r="Q99" s="134" t="s">
        <v>150</v>
      </c>
      <c r="R99" s="134" t="s">
        <v>150</v>
      </c>
      <c r="S99" s="134" t="s">
        <v>150</v>
      </c>
      <c r="T99" s="134" t="s">
        <v>150</v>
      </c>
      <c r="U99" s="138">
        <v>7.1</v>
      </c>
      <c r="V99" s="7"/>
      <c r="W99" s="9" t="s">
        <v>76</v>
      </c>
      <c r="X99" s="144">
        <v>749</v>
      </c>
    </row>
    <row r="100" spans="1:24" ht="16.5" customHeight="1" x14ac:dyDescent="0.2">
      <c r="A100" s="7" t="s">
        <v>118</v>
      </c>
      <c r="B100" s="7"/>
      <c r="C100" s="7"/>
      <c r="D100" s="7"/>
      <c r="E100" s="7"/>
      <c r="F100" s="7"/>
      <c r="G100" s="7"/>
      <c r="H100" s="7"/>
      <c r="I100" s="7"/>
      <c r="J100" s="7"/>
      <c r="K100" s="7"/>
      <c r="L100" s="9"/>
      <c r="M100" s="10"/>
      <c r="N100" s="10"/>
      <c r="O100" s="10"/>
      <c r="P100" s="10"/>
      <c r="Q100" s="10"/>
      <c r="R100" s="10"/>
      <c r="S100" s="10"/>
      <c r="T100" s="10"/>
      <c r="U100" s="10"/>
      <c r="V100" s="7"/>
      <c r="W100" s="9"/>
      <c r="X100" s="10"/>
    </row>
    <row r="101" spans="1:24" ht="16.5" customHeight="1" x14ac:dyDescent="0.2">
      <c r="A101" s="7"/>
      <c r="B101" s="7" t="s">
        <v>318</v>
      </c>
      <c r="C101" s="7"/>
      <c r="D101" s="7"/>
      <c r="E101" s="7"/>
      <c r="F101" s="7"/>
      <c r="G101" s="7"/>
      <c r="H101" s="7"/>
      <c r="I101" s="7"/>
      <c r="J101" s="7"/>
      <c r="K101" s="7"/>
      <c r="L101" s="9"/>
      <c r="M101" s="10"/>
      <c r="N101" s="10"/>
      <c r="O101" s="10"/>
      <c r="P101" s="10"/>
      <c r="Q101" s="10"/>
      <c r="R101" s="10"/>
      <c r="S101" s="10"/>
      <c r="T101" s="10"/>
      <c r="U101" s="10"/>
      <c r="V101" s="7"/>
      <c r="W101" s="9"/>
      <c r="X101" s="10"/>
    </row>
    <row r="102" spans="1:24" ht="29.45" customHeight="1" x14ac:dyDescent="0.2">
      <c r="A102" s="7"/>
      <c r="B102" s="7"/>
      <c r="C102" s="351" t="s">
        <v>204</v>
      </c>
      <c r="D102" s="351"/>
      <c r="E102" s="351"/>
      <c r="F102" s="351"/>
      <c r="G102" s="351"/>
      <c r="H102" s="351"/>
      <c r="I102" s="351"/>
      <c r="J102" s="351"/>
      <c r="K102" s="351"/>
      <c r="L102" s="9" t="s">
        <v>319</v>
      </c>
      <c r="M102" s="137">
        <v>45.5</v>
      </c>
      <c r="N102" s="137">
        <v>46.1</v>
      </c>
      <c r="O102" s="137">
        <v>50.4</v>
      </c>
      <c r="P102" s="137">
        <v>32</v>
      </c>
      <c r="Q102" s="134" t="s">
        <v>150</v>
      </c>
      <c r="R102" s="134" t="s">
        <v>150</v>
      </c>
      <c r="S102" s="134" t="s">
        <v>150</v>
      </c>
      <c r="T102" s="137">
        <v>16.100000000000001</v>
      </c>
      <c r="U102" s="137">
        <v>41.7</v>
      </c>
      <c r="V102" s="7"/>
      <c r="W102" s="9" t="s">
        <v>76</v>
      </c>
      <c r="X102" s="144">
        <v>116</v>
      </c>
    </row>
    <row r="103" spans="1:24" ht="16.5" customHeight="1" x14ac:dyDescent="0.2">
      <c r="A103" s="7"/>
      <c r="B103" s="7"/>
      <c r="C103" s="7" t="s">
        <v>365</v>
      </c>
      <c r="D103" s="7"/>
      <c r="E103" s="7"/>
      <c r="F103" s="7"/>
      <c r="G103" s="7"/>
      <c r="H103" s="7"/>
      <c r="I103" s="7"/>
      <c r="J103" s="7"/>
      <c r="K103" s="7"/>
      <c r="L103" s="9" t="s">
        <v>319</v>
      </c>
      <c r="M103" s="137">
        <v>55.4</v>
      </c>
      <c r="N103" s="137">
        <v>57.1</v>
      </c>
      <c r="O103" s="137">
        <v>58.1</v>
      </c>
      <c r="P103" s="137">
        <v>49.6</v>
      </c>
      <c r="Q103" s="134" t="s">
        <v>150</v>
      </c>
      <c r="R103" s="134" t="s">
        <v>150</v>
      </c>
      <c r="S103" s="134" t="s">
        <v>150</v>
      </c>
      <c r="T103" s="137">
        <v>46.5</v>
      </c>
      <c r="U103" s="137">
        <v>55.8</v>
      </c>
      <c r="V103" s="7"/>
      <c r="W103" s="9" t="s">
        <v>76</v>
      </c>
      <c r="X103" s="142">
        <v>12647</v>
      </c>
    </row>
    <row r="104" spans="1:24" ht="16.5" customHeight="1" x14ac:dyDescent="0.2">
      <c r="A104" s="7"/>
      <c r="B104" s="7" t="s">
        <v>320</v>
      </c>
      <c r="C104" s="7"/>
      <c r="D104" s="7"/>
      <c r="E104" s="7"/>
      <c r="F104" s="7"/>
      <c r="G104" s="7"/>
      <c r="H104" s="7"/>
      <c r="I104" s="7"/>
      <c r="J104" s="7"/>
      <c r="K104" s="7"/>
      <c r="L104" s="9"/>
      <c r="M104" s="10"/>
      <c r="N104" s="10"/>
      <c r="O104" s="10"/>
      <c r="P104" s="10"/>
      <c r="Q104" s="10"/>
      <c r="R104" s="10"/>
      <c r="S104" s="10"/>
      <c r="T104" s="10"/>
      <c r="U104" s="10"/>
      <c r="V104" s="7"/>
      <c r="W104" s="9"/>
      <c r="X104" s="10"/>
    </row>
    <row r="105" spans="1:24" ht="29.45" customHeight="1" x14ac:dyDescent="0.2">
      <c r="A105" s="7"/>
      <c r="B105" s="7"/>
      <c r="C105" s="351" t="s">
        <v>204</v>
      </c>
      <c r="D105" s="351"/>
      <c r="E105" s="351"/>
      <c r="F105" s="351"/>
      <c r="G105" s="351"/>
      <c r="H105" s="351"/>
      <c r="I105" s="351"/>
      <c r="J105" s="351"/>
      <c r="K105" s="351"/>
      <c r="L105" s="9" t="s">
        <v>319</v>
      </c>
      <c r="M105" s="137">
        <v>82.8</v>
      </c>
      <c r="N105" s="136">
        <v>118.8</v>
      </c>
      <c r="O105" s="137">
        <v>95.3</v>
      </c>
      <c r="P105" s="137">
        <v>66.099999999999994</v>
      </c>
      <c r="Q105" s="134" t="s">
        <v>150</v>
      </c>
      <c r="R105" s="134" t="s">
        <v>150</v>
      </c>
      <c r="S105" s="134" t="s">
        <v>150</v>
      </c>
      <c r="T105" s="137">
        <v>65.7</v>
      </c>
      <c r="U105" s="137">
        <v>85.2</v>
      </c>
      <c r="V105" s="7"/>
      <c r="W105" s="9" t="s">
        <v>76</v>
      </c>
      <c r="X105" s="144">
        <v>212</v>
      </c>
    </row>
    <row r="106" spans="1:24" ht="16.5" customHeight="1" x14ac:dyDescent="0.2">
      <c r="A106" s="7"/>
      <c r="B106" s="7"/>
      <c r="C106" s="7" t="s">
        <v>365</v>
      </c>
      <c r="D106" s="7"/>
      <c r="E106" s="7"/>
      <c r="F106" s="7"/>
      <c r="G106" s="7"/>
      <c r="H106" s="7"/>
      <c r="I106" s="7"/>
      <c r="J106" s="7"/>
      <c r="K106" s="7"/>
      <c r="L106" s="9" t="s">
        <v>319</v>
      </c>
      <c r="M106" s="137">
        <v>42.1</v>
      </c>
      <c r="N106" s="137">
        <v>41.3</v>
      </c>
      <c r="O106" s="137">
        <v>44.6</v>
      </c>
      <c r="P106" s="137">
        <v>39.9</v>
      </c>
      <c r="Q106" s="134" t="s">
        <v>150</v>
      </c>
      <c r="R106" s="134" t="s">
        <v>150</v>
      </c>
      <c r="S106" s="134" t="s">
        <v>150</v>
      </c>
      <c r="T106" s="137">
        <v>37.6</v>
      </c>
      <c r="U106" s="137">
        <v>42.2</v>
      </c>
      <c r="V106" s="7"/>
      <c r="W106" s="9" t="s">
        <v>76</v>
      </c>
      <c r="X106" s="141">
        <v>9700</v>
      </c>
    </row>
    <row r="107" spans="1:24" ht="16.5" customHeight="1" x14ac:dyDescent="0.2">
      <c r="A107" s="7"/>
      <c r="B107" s="7" t="s">
        <v>366</v>
      </c>
      <c r="C107" s="7"/>
      <c r="D107" s="7"/>
      <c r="E107" s="7"/>
      <c r="F107" s="7"/>
      <c r="G107" s="7"/>
      <c r="H107" s="7"/>
      <c r="I107" s="7"/>
      <c r="J107" s="7"/>
      <c r="K107" s="7"/>
      <c r="L107" s="9"/>
      <c r="M107" s="10"/>
      <c r="N107" s="10"/>
      <c r="O107" s="10"/>
      <c r="P107" s="10"/>
      <c r="Q107" s="10"/>
      <c r="R107" s="10"/>
      <c r="S107" s="10"/>
      <c r="T107" s="10"/>
      <c r="U107" s="10"/>
      <c r="V107" s="7"/>
      <c r="W107" s="9"/>
      <c r="X107" s="10"/>
    </row>
    <row r="108" spans="1:24" ht="29.45" customHeight="1" x14ac:dyDescent="0.2">
      <c r="A108" s="7"/>
      <c r="B108" s="7"/>
      <c r="C108" s="351" t="s">
        <v>204</v>
      </c>
      <c r="D108" s="351"/>
      <c r="E108" s="351"/>
      <c r="F108" s="351"/>
      <c r="G108" s="351"/>
      <c r="H108" s="351"/>
      <c r="I108" s="351"/>
      <c r="J108" s="351"/>
      <c r="K108" s="351"/>
      <c r="L108" s="9" t="s">
        <v>319</v>
      </c>
      <c r="M108" s="137">
        <v>20.7</v>
      </c>
      <c r="N108" s="137">
        <v>25.7</v>
      </c>
      <c r="O108" s="137">
        <v>14.6</v>
      </c>
      <c r="P108" s="138">
        <v>5.3</v>
      </c>
      <c r="Q108" s="134" t="s">
        <v>150</v>
      </c>
      <c r="R108" s="134" t="s">
        <v>150</v>
      </c>
      <c r="S108" s="134" t="s">
        <v>150</v>
      </c>
      <c r="T108" s="134" t="s">
        <v>150</v>
      </c>
      <c r="U108" s="137">
        <v>15.4</v>
      </c>
      <c r="V108" s="7"/>
      <c r="W108" s="9" t="s">
        <v>76</v>
      </c>
      <c r="X108" s="143">
        <v>43</v>
      </c>
    </row>
    <row r="109" spans="1:24" ht="16.5" customHeight="1" x14ac:dyDescent="0.2">
      <c r="A109" s="7"/>
      <c r="B109" s="7"/>
      <c r="C109" s="7" t="s">
        <v>365</v>
      </c>
      <c r="D109" s="7"/>
      <c r="E109" s="7"/>
      <c r="F109" s="7"/>
      <c r="G109" s="7"/>
      <c r="H109" s="7"/>
      <c r="I109" s="7"/>
      <c r="J109" s="7"/>
      <c r="K109" s="7"/>
      <c r="L109" s="9" t="s">
        <v>319</v>
      </c>
      <c r="M109" s="137">
        <v>52</v>
      </c>
      <c r="N109" s="137">
        <v>36.6</v>
      </c>
      <c r="O109" s="137">
        <v>76.2</v>
      </c>
      <c r="P109" s="137">
        <v>52.1</v>
      </c>
      <c r="Q109" s="134" t="s">
        <v>150</v>
      </c>
      <c r="R109" s="134" t="s">
        <v>150</v>
      </c>
      <c r="S109" s="134" t="s">
        <v>150</v>
      </c>
      <c r="T109" s="137">
        <v>43.5</v>
      </c>
      <c r="U109" s="137">
        <v>52.9</v>
      </c>
      <c r="V109" s="7"/>
      <c r="W109" s="9" t="s">
        <v>76</v>
      </c>
      <c r="X109" s="142">
        <v>11680</v>
      </c>
    </row>
    <row r="110" spans="1:24" ht="16.5" customHeight="1" x14ac:dyDescent="0.2">
      <c r="A110" s="7"/>
      <c r="B110" s="7" t="s">
        <v>322</v>
      </c>
      <c r="C110" s="7"/>
      <c r="D110" s="7"/>
      <c r="E110" s="7"/>
      <c r="F110" s="7"/>
      <c r="G110" s="7"/>
      <c r="H110" s="7"/>
      <c r="I110" s="7"/>
      <c r="J110" s="7"/>
      <c r="K110" s="7"/>
      <c r="L110" s="9"/>
      <c r="M110" s="10"/>
      <c r="N110" s="10"/>
      <c r="O110" s="10"/>
      <c r="P110" s="10"/>
      <c r="Q110" s="10"/>
      <c r="R110" s="10"/>
      <c r="S110" s="10"/>
      <c r="T110" s="10"/>
      <c r="U110" s="10"/>
      <c r="V110" s="7"/>
      <c r="W110" s="9"/>
      <c r="X110" s="10"/>
    </row>
    <row r="111" spans="1:24" ht="29.45" customHeight="1" x14ac:dyDescent="0.2">
      <c r="A111" s="7"/>
      <c r="B111" s="7"/>
      <c r="C111" s="351" t="s">
        <v>204</v>
      </c>
      <c r="D111" s="351"/>
      <c r="E111" s="351"/>
      <c r="F111" s="351"/>
      <c r="G111" s="351"/>
      <c r="H111" s="351"/>
      <c r="I111" s="351"/>
      <c r="J111" s="351"/>
      <c r="K111" s="351"/>
      <c r="L111" s="9" t="s">
        <v>319</v>
      </c>
      <c r="M111" s="136">
        <v>118.9</v>
      </c>
      <c r="N111" s="136">
        <v>133</v>
      </c>
      <c r="O111" s="137">
        <v>78.900000000000006</v>
      </c>
      <c r="P111" s="137">
        <v>94.2</v>
      </c>
      <c r="Q111" s="134" t="s">
        <v>150</v>
      </c>
      <c r="R111" s="134" t="s">
        <v>150</v>
      </c>
      <c r="S111" s="134" t="s">
        <v>150</v>
      </c>
      <c r="T111" s="136">
        <v>111.6</v>
      </c>
      <c r="U111" s="136">
        <v>103.4</v>
      </c>
      <c r="V111" s="7"/>
      <c r="W111" s="9" t="s">
        <v>76</v>
      </c>
      <c r="X111" s="144">
        <v>168</v>
      </c>
    </row>
    <row r="112" spans="1:24" ht="16.5" customHeight="1" x14ac:dyDescent="0.2">
      <c r="A112" s="7"/>
      <c r="B112" s="7"/>
      <c r="C112" s="7" t="s">
        <v>365</v>
      </c>
      <c r="D112" s="7"/>
      <c r="E112" s="7"/>
      <c r="F112" s="7"/>
      <c r="G112" s="7"/>
      <c r="H112" s="7"/>
      <c r="I112" s="7"/>
      <c r="J112" s="7"/>
      <c r="K112" s="7"/>
      <c r="L112" s="9" t="s">
        <v>319</v>
      </c>
      <c r="M112" s="136">
        <v>127</v>
      </c>
      <c r="N112" s="136">
        <v>125.3</v>
      </c>
      <c r="O112" s="136">
        <v>131.1</v>
      </c>
      <c r="P112" s="136">
        <v>120.9</v>
      </c>
      <c r="Q112" s="134" t="s">
        <v>150</v>
      </c>
      <c r="R112" s="134" t="s">
        <v>150</v>
      </c>
      <c r="S112" s="134" t="s">
        <v>150</v>
      </c>
      <c r="T112" s="136">
        <v>127.2</v>
      </c>
      <c r="U112" s="136">
        <v>126.7</v>
      </c>
      <c r="V112" s="7"/>
      <c r="W112" s="9" t="s">
        <v>76</v>
      </c>
      <c r="X112" s="142">
        <v>14273</v>
      </c>
    </row>
    <row r="113" spans="1:24" ht="16.5" customHeight="1" x14ac:dyDescent="0.2">
      <c r="A113" s="7"/>
      <c r="B113" s="7" t="s">
        <v>323</v>
      </c>
      <c r="C113" s="7"/>
      <c r="D113" s="7"/>
      <c r="E113" s="7"/>
      <c r="F113" s="7"/>
      <c r="G113" s="7"/>
      <c r="H113" s="7"/>
      <c r="I113" s="7"/>
      <c r="J113" s="7"/>
      <c r="K113" s="7"/>
      <c r="L113" s="9"/>
      <c r="M113" s="10"/>
      <c r="N113" s="10"/>
      <c r="O113" s="10"/>
      <c r="P113" s="10"/>
      <c r="Q113" s="10"/>
      <c r="R113" s="10"/>
      <c r="S113" s="10"/>
      <c r="T113" s="10"/>
      <c r="U113" s="10"/>
      <c r="V113" s="7"/>
      <c r="W113" s="9"/>
      <c r="X113" s="10"/>
    </row>
    <row r="114" spans="1:24" ht="29.45" customHeight="1" x14ac:dyDescent="0.2">
      <c r="A114" s="7"/>
      <c r="B114" s="7"/>
      <c r="C114" s="351" t="s">
        <v>204</v>
      </c>
      <c r="D114" s="351"/>
      <c r="E114" s="351"/>
      <c r="F114" s="351"/>
      <c r="G114" s="351"/>
      <c r="H114" s="351"/>
      <c r="I114" s="351"/>
      <c r="J114" s="351"/>
      <c r="K114" s="351"/>
      <c r="L114" s="9" t="s">
        <v>319</v>
      </c>
      <c r="M114" s="137">
        <v>14.7</v>
      </c>
      <c r="N114" s="137">
        <v>19.399999999999999</v>
      </c>
      <c r="O114" s="137">
        <v>13.2</v>
      </c>
      <c r="P114" s="137">
        <v>18.8</v>
      </c>
      <c r="Q114" s="134" t="s">
        <v>150</v>
      </c>
      <c r="R114" s="134" t="s">
        <v>150</v>
      </c>
      <c r="S114" s="134" t="s">
        <v>150</v>
      </c>
      <c r="T114" s="137">
        <v>42.5</v>
      </c>
      <c r="U114" s="137">
        <v>18.3</v>
      </c>
      <c r="V114" s="7"/>
      <c r="W114" s="9" t="s">
        <v>76</v>
      </c>
      <c r="X114" s="143">
        <v>36</v>
      </c>
    </row>
    <row r="115" spans="1:24" ht="16.5" customHeight="1" x14ac:dyDescent="0.2">
      <c r="A115" s="7"/>
      <c r="B115" s="7"/>
      <c r="C115" s="7" t="s">
        <v>365</v>
      </c>
      <c r="D115" s="7"/>
      <c r="E115" s="7"/>
      <c r="F115" s="7"/>
      <c r="G115" s="7"/>
      <c r="H115" s="7"/>
      <c r="I115" s="7"/>
      <c r="J115" s="7"/>
      <c r="K115" s="7"/>
      <c r="L115" s="9" t="s">
        <v>319</v>
      </c>
      <c r="M115" s="138">
        <v>6.8</v>
      </c>
      <c r="N115" s="138">
        <v>5.5</v>
      </c>
      <c r="O115" s="138">
        <v>7.8</v>
      </c>
      <c r="P115" s="138">
        <v>5.9</v>
      </c>
      <c r="Q115" s="134" t="s">
        <v>150</v>
      </c>
      <c r="R115" s="134" t="s">
        <v>150</v>
      </c>
      <c r="S115" s="134" t="s">
        <v>150</v>
      </c>
      <c r="T115" s="138">
        <v>8.1999999999999993</v>
      </c>
      <c r="U115" s="138">
        <v>6.6</v>
      </c>
      <c r="V115" s="7"/>
      <c r="W115" s="9" t="s">
        <v>76</v>
      </c>
      <c r="X115" s="144">
        <v>680</v>
      </c>
    </row>
    <row r="116" spans="1:24" ht="16.5" customHeight="1" x14ac:dyDescent="0.2">
      <c r="A116" s="7" t="s">
        <v>119</v>
      </c>
      <c r="B116" s="7"/>
      <c r="C116" s="7"/>
      <c r="D116" s="7"/>
      <c r="E116" s="7"/>
      <c r="F116" s="7"/>
      <c r="G116" s="7"/>
      <c r="H116" s="7"/>
      <c r="I116" s="7"/>
      <c r="J116" s="7"/>
      <c r="K116" s="7"/>
      <c r="L116" s="9"/>
      <c r="M116" s="10"/>
      <c r="N116" s="10"/>
      <c r="O116" s="10"/>
      <c r="P116" s="10"/>
      <c r="Q116" s="10"/>
      <c r="R116" s="10"/>
      <c r="S116" s="10"/>
      <c r="T116" s="10"/>
      <c r="U116" s="10"/>
      <c r="V116" s="7"/>
      <c r="W116" s="9"/>
      <c r="X116" s="10"/>
    </row>
    <row r="117" spans="1:24" ht="16.5" customHeight="1" x14ac:dyDescent="0.2">
      <c r="A117" s="7"/>
      <c r="B117" s="7" t="s">
        <v>318</v>
      </c>
      <c r="C117" s="7"/>
      <c r="D117" s="7"/>
      <c r="E117" s="7"/>
      <c r="F117" s="7"/>
      <c r="G117" s="7"/>
      <c r="H117" s="7"/>
      <c r="I117" s="7"/>
      <c r="J117" s="7"/>
      <c r="K117" s="7"/>
      <c r="L117" s="9"/>
      <c r="M117" s="10"/>
      <c r="N117" s="10"/>
      <c r="O117" s="10"/>
      <c r="P117" s="10"/>
      <c r="Q117" s="10"/>
      <c r="R117" s="10"/>
      <c r="S117" s="10"/>
      <c r="T117" s="10"/>
      <c r="U117" s="10"/>
      <c r="V117" s="7"/>
      <c r="W117" s="9"/>
      <c r="X117" s="10"/>
    </row>
    <row r="118" spans="1:24" ht="29.45" customHeight="1" x14ac:dyDescent="0.2">
      <c r="A118" s="7"/>
      <c r="B118" s="7"/>
      <c r="C118" s="351" t="s">
        <v>204</v>
      </c>
      <c r="D118" s="351"/>
      <c r="E118" s="351"/>
      <c r="F118" s="351"/>
      <c r="G118" s="351"/>
      <c r="H118" s="351"/>
      <c r="I118" s="351"/>
      <c r="J118" s="351"/>
      <c r="K118" s="351"/>
      <c r="L118" s="9" t="s">
        <v>319</v>
      </c>
      <c r="M118" s="137">
        <v>49.2</v>
      </c>
      <c r="N118" s="137">
        <v>65.5</v>
      </c>
      <c r="O118" s="137">
        <v>43.7</v>
      </c>
      <c r="P118" s="137">
        <v>45.1</v>
      </c>
      <c r="Q118" s="134" t="s">
        <v>150</v>
      </c>
      <c r="R118" s="134" t="s">
        <v>150</v>
      </c>
      <c r="S118" s="134" t="s">
        <v>150</v>
      </c>
      <c r="T118" s="137">
        <v>31.5</v>
      </c>
      <c r="U118" s="137">
        <v>46.6</v>
      </c>
      <c r="V118" s="7"/>
      <c r="W118" s="9" t="s">
        <v>76</v>
      </c>
      <c r="X118" s="144">
        <v>122</v>
      </c>
    </row>
    <row r="119" spans="1:24" ht="16.5" customHeight="1" x14ac:dyDescent="0.2">
      <c r="A119" s="7"/>
      <c r="B119" s="7"/>
      <c r="C119" s="7" t="s">
        <v>365</v>
      </c>
      <c r="D119" s="7"/>
      <c r="E119" s="7"/>
      <c r="F119" s="7"/>
      <c r="G119" s="7"/>
      <c r="H119" s="7"/>
      <c r="I119" s="7"/>
      <c r="J119" s="7"/>
      <c r="K119" s="7"/>
      <c r="L119" s="9" t="s">
        <v>319</v>
      </c>
      <c r="M119" s="137">
        <v>59</v>
      </c>
      <c r="N119" s="137">
        <v>57.3</v>
      </c>
      <c r="O119" s="137">
        <v>59.7</v>
      </c>
      <c r="P119" s="137">
        <v>52</v>
      </c>
      <c r="Q119" s="134" t="s">
        <v>150</v>
      </c>
      <c r="R119" s="134" t="s">
        <v>150</v>
      </c>
      <c r="S119" s="134" t="s">
        <v>150</v>
      </c>
      <c r="T119" s="137">
        <v>52.4</v>
      </c>
      <c r="U119" s="137">
        <v>57.9</v>
      </c>
      <c r="V119" s="7"/>
      <c r="W119" s="9" t="s">
        <v>76</v>
      </c>
      <c r="X119" s="142">
        <v>12813</v>
      </c>
    </row>
    <row r="120" spans="1:24" ht="16.5" customHeight="1" x14ac:dyDescent="0.2">
      <c r="A120" s="7"/>
      <c r="B120" s="7" t="s">
        <v>320</v>
      </c>
      <c r="C120" s="7"/>
      <c r="D120" s="7"/>
      <c r="E120" s="7"/>
      <c r="F120" s="7"/>
      <c r="G120" s="7"/>
      <c r="H120" s="7"/>
      <c r="I120" s="7"/>
      <c r="J120" s="7"/>
      <c r="K120" s="7"/>
      <c r="L120" s="9"/>
      <c r="M120" s="10"/>
      <c r="N120" s="10"/>
      <c r="O120" s="10"/>
      <c r="P120" s="10"/>
      <c r="Q120" s="10"/>
      <c r="R120" s="10"/>
      <c r="S120" s="10"/>
      <c r="T120" s="10"/>
      <c r="U120" s="10"/>
      <c r="V120" s="7"/>
      <c r="W120" s="9"/>
      <c r="X120" s="10"/>
    </row>
    <row r="121" spans="1:24" ht="29.45" customHeight="1" x14ac:dyDescent="0.2">
      <c r="A121" s="7"/>
      <c r="B121" s="7"/>
      <c r="C121" s="351" t="s">
        <v>204</v>
      </c>
      <c r="D121" s="351"/>
      <c r="E121" s="351"/>
      <c r="F121" s="351"/>
      <c r="G121" s="351"/>
      <c r="H121" s="351"/>
      <c r="I121" s="351"/>
      <c r="J121" s="351"/>
      <c r="K121" s="351"/>
      <c r="L121" s="9" t="s">
        <v>319</v>
      </c>
      <c r="M121" s="137">
        <v>80.7</v>
      </c>
      <c r="N121" s="137">
        <v>60.9</v>
      </c>
      <c r="O121" s="137">
        <v>84.7</v>
      </c>
      <c r="P121" s="137">
        <v>45.8</v>
      </c>
      <c r="Q121" s="134" t="s">
        <v>150</v>
      </c>
      <c r="R121" s="134" t="s">
        <v>150</v>
      </c>
      <c r="S121" s="134" t="s">
        <v>150</v>
      </c>
      <c r="T121" s="137">
        <v>86</v>
      </c>
      <c r="U121" s="137">
        <v>76.3</v>
      </c>
      <c r="V121" s="7"/>
      <c r="W121" s="9" t="s">
        <v>76</v>
      </c>
      <c r="X121" s="144">
        <v>186</v>
      </c>
    </row>
    <row r="122" spans="1:24" ht="16.5" customHeight="1" x14ac:dyDescent="0.2">
      <c r="A122" s="7"/>
      <c r="B122" s="7"/>
      <c r="C122" s="7" t="s">
        <v>365</v>
      </c>
      <c r="D122" s="7"/>
      <c r="E122" s="7"/>
      <c r="F122" s="7"/>
      <c r="G122" s="7"/>
      <c r="H122" s="7"/>
      <c r="I122" s="7"/>
      <c r="J122" s="7"/>
      <c r="K122" s="7"/>
      <c r="L122" s="9" t="s">
        <v>319</v>
      </c>
      <c r="M122" s="137">
        <v>43.2</v>
      </c>
      <c r="N122" s="137">
        <v>43</v>
      </c>
      <c r="O122" s="137">
        <v>43.5</v>
      </c>
      <c r="P122" s="137">
        <v>42.6</v>
      </c>
      <c r="Q122" s="134" t="s">
        <v>150</v>
      </c>
      <c r="R122" s="134" t="s">
        <v>150</v>
      </c>
      <c r="S122" s="134" t="s">
        <v>150</v>
      </c>
      <c r="T122" s="137">
        <v>44.4</v>
      </c>
      <c r="U122" s="137">
        <v>43.1</v>
      </c>
      <c r="V122" s="7"/>
      <c r="W122" s="9" t="s">
        <v>76</v>
      </c>
      <c r="X122" s="141">
        <v>9645</v>
      </c>
    </row>
    <row r="123" spans="1:24" ht="16.5" customHeight="1" x14ac:dyDescent="0.2">
      <c r="A123" s="7"/>
      <c r="B123" s="7" t="s">
        <v>366</v>
      </c>
      <c r="C123" s="7"/>
      <c r="D123" s="7"/>
      <c r="E123" s="7"/>
      <c r="F123" s="7"/>
      <c r="G123" s="7"/>
      <c r="H123" s="7"/>
      <c r="I123" s="7"/>
      <c r="J123" s="7"/>
      <c r="K123" s="7"/>
      <c r="L123" s="9"/>
      <c r="M123" s="10"/>
      <c r="N123" s="10"/>
      <c r="O123" s="10"/>
      <c r="P123" s="10"/>
      <c r="Q123" s="10"/>
      <c r="R123" s="10"/>
      <c r="S123" s="10"/>
      <c r="T123" s="10"/>
      <c r="U123" s="10"/>
      <c r="V123" s="7"/>
      <c r="W123" s="9"/>
      <c r="X123" s="10"/>
    </row>
    <row r="124" spans="1:24" ht="29.45" customHeight="1" x14ac:dyDescent="0.2">
      <c r="A124" s="7"/>
      <c r="B124" s="7"/>
      <c r="C124" s="351" t="s">
        <v>204</v>
      </c>
      <c r="D124" s="351"/>
      <c r="E124" s="351"/>
      <c r="F124" s="351"/>
      <c r="G124" s="351"/>
      <c r="H124" s="351"/>
      <c r="I124" s="351"/>
      <c r="J124" s="351"/>
      <c r="K124" s="351"/>
      <c r="L124" s="9" t="s">
        <v>319</v>
      </c>
      <c r="M124" s="137">
        <v>14.2</v>
      </c>
      <c r="N124" s="137">
        <v>13.4</v>
      </c>
      <c r="O124" s="137">
        <v>11.1</v>
      </c>
      <c r="P124" s="137">
        <v>10.1</v>
      </c>
      <c r="Q124" s="134" t="s">
        <v>150</v>
      </c>
      <c r="R124" s="134" t="s">
        <v>150</v>
      </c>
      <c r="S124" s="134" t="s">
        <v>150</v>
      </c>
      <c r="T124" s="134" t="s">
        <v>150</v>
      </c>
      <c r="U124" s="137">
        <v>11.2</v>
      </c>
      <c r="V124" s="7"/>
      <c r="W124" s="9" t="s">
        <v>76</v>
      </c>
      <c r="X124" s="143">
        <v>32</v>
      </c>
    </row>
    <row r="125" spans="1:24" ht="16.5" customHeight="1" x14ac:dyDescent="0.2">
      <c r="A125" s="7"/>
      <c r="B125" s="7"/>
      <c r="C125" s="7" t="s">
        <v>365</v>
      </c>
      <c r="D125" s="7"/>
      <c r="E125" s="7"/>
      <c r="F125" s="7"/>
      <c r="G125" s="7"/>
      <c r="H125" s="7"/>
      <c r="I125" s="7"/>
      <c r="J125" s="7"/>
      <c r="K125" s="7"/>
      <c r="L125" s="9" t="s">
        <v>319</v>
      </c>
      <c r="M125" s="137">
        <v>51.6</v>
      </c>
      <c r="N125" s="137">
        <v>37.1</v>
      </c>
      <c r="O125" s="137">
        <v>73</v>
      </c>
      <c r="P125" s="137">
        <v>46.6</v>
      </c>
      <c r="Q125" s="134" t="s">
        <v>150</v>
      </c>
      <c r="R125" s="134" t="s">
        <v>150</v>
      </c>
      <c r="S125" s="134" t="s">
        <v>150</v>
      </c>
      <c r="T125" s="137">
        <v>52</v>
      </c>
      <c r="U125" s="137">
        <v>51.6</v>
      </c>
      <c r="V125" s="7"/>
      <c r="W125" s="9" t="s">
        <v>76</v>
      </c>
      <c r="X125" s="142">
        <v>11097</v>
      </c>
    </row>
    <row r="126" spans="1:24" ht="16.5" customHeight="1" x14ac:dyDescent="0.2">
      <c r="A126" s="7"/>
      <c r="B126" s="7" t="s">
        <v>322</v>
      </c>
      <c r="C126" s="7"/>
      <c r="D126" s="7"/>
      <c r="E126" s="7"/>
      <c r="F126" s="7"/>
      <c r="G126" s="7"/>
      <c r="H126" s="7"/>
      <c r="I126" s="7"/>
      <c r="J126" s="7"/>
      <c r="K126" s="7"/>
      <c r="L126" s="9"/>
      <c r="M126" s="10"/>
      <c r="N126" s="10"/>
      <c r="O126" s="10"/>
      <c r="P126" s="10"/>
      <c r="Q126" s="10"/>
      <c r="R126" s="10"/>
      <c r="S126" s="10"/>
      <c r="T126" s="10"/>
      <c r="U126" s="10"/>
      <c r="V126" s="7"/>
      <c r="W126" s="9"/>
      <c r="X126" s="10"/>
    </row>
    <row r="127" spans="1:24" ht="29.45" customHeight="1" x14ac:dyDescent="0.2">
      <c r="A127" s="7"/>
      <c r="B127" s="7"/>
      <c r="C127" s="351" t="s">
        <v>204</v>
      </c>
      <c r="D127" s="351"/>
      <c r="E127" s="351"/>
      <c r="F127" s="351"/>
      <c r="G127" s="351"/>
      <c r="H127" s="351"/>
      <c r="I127" s="351"/>
      <c r="J127" s="351"/>
      <c r="K127" s="351"/>
      <c r="L127" s="9" t="s">
        <v>319</v>
      </c>
      <c r="M127" s="136">
        <v>116.1</v>
      </c>
      <c r="N127" s="137">
        <v>77.2</v>
      </c>
      <c r="O127" s="137">
        <v>94.4</v>
      </c>
      <c r="P127" s="137">
        <v>96.9</v>
      </c>
      <c r="Q127" s="134" t="s">
        <v>150</v>
      </c>
      <c r="R127" s="134" t="s">
        <v>150</v>
      </c>
      <c r="S127" s="134" t="s">
        <v>150</v>
      </c>
      <c r="T127" s="136">
        <v>104.4</v>
      </c>
      <c r="U127" s="136">
        <v>102.8</v>
      </c>
      <c r="V127" s="7"/>
      <c r="W127" s="9" t="s">
        <v>76</v>
      </c>
      <c r="X127" s="144">
        <v>167</v>
      </c>
    </row>
    <row r="128" spans="1:24" ht="16.5" customHeight="1" x14ac:dyDescent="0.2">
      <c r="A128" s="7"/>
      <c r="B128" s="7"/>
      <c r="C128" s="7" t="s">
        <v>365</v>
      </c>
      <c r="D128" s="7"/>
      <c r="E128" s="7"/>
      <c r="F128" s="7"/>
      <c r="G128" s="7"/>
      <c r="H128" s="7"/>
      <c r="I128" s="7"/>
      <c r="J128" s="7"/>
      <c r="K128" s="7"/>
      <c r="L128" s="9" t="s">
        <v>319</v>
      </c>
      <c r="M128" s="136">
        <v>118.5</v>
      </c>
      <c r="N128" s="136">
        <v>117.2</v>
      </c>
      <c r="O128" s="136">
        <v>126.8</v>
      </c>
      <c r="P128" s="136">
        <v>127.3</v>
      </c>
      <c r="Q128" s="134" t="s">
        <v>150</v>
      </c>
      <c r="R128" s="134" t="s">
        <v>150</v>
      </c>
      <c r="S128" s="134" t="s">
        <v>150</v>
      </c>
      <c r="T128" s="136">
        <v>133.30000000000001</v>
      </c>
      <c r="U128" s="136">
        <v>120.9</v>
      </c>
      <c r="V128" s="7"/>
      <c r="W128" s="9" t="s">
        <v>76</v>
      </c>
      <c r="X128" s="142">
        <v>13308</v>
      </c>
    </row>
    <row r="129" spans="1:24" ht="16.5" customHeight="1" x14ac:dyDescent="0.2">
      <c r="A129" s="7"/>
      <c r="B129" s="7" t="s">
        <v>323</v>
      </c>
      <c r="C129" s="7"/>
      <c r="D129" s="7"/>
      <c r="E129" s="7"/>
      <c r="F129" s="7"/>
      <c r="G129" s="7"/>
      <c r="H129" s="7"/>
      <c r="I129" s="7"/>
      <c r="J129" s="7"/>
      <c r="K129" s="7"/>
      <c r="L129" s="9"/>
      <c r="M129" s="10"/>
      <c r="N129" s="10"/>
      <c r="O129" s="10"/>
      <c r="P129" s="10"/>
      <c r="Q129" s="10"/>
      <c r="R129" s="10"/>
      <c r="S129" s="10"/>
      <c r="T129" s="10"/>
      <c r="U129" s="10"/>
      <c r="V129" s="7"/>
      <c r="W129" s="9"/>
      <c r="X129" s="10"/>
    </row>
    <row r="130" spans="1:24" ht="29.45" customHeight="1" x14ac:dyDescent="0.2">
      <c r="A130" s="7"/>
      <c r="B130" s="7"/>
      <c r="C130" s="351" t="s">
        <v>204</v>
      </c>
      <c r="D130" s="351"/>
      <c r="E130" s="351"/>
      <c r="F130" s="351"/>
      <c r="G130" s="351"/>
      <c r="H130" s="351"/>
      <c r="I130" s="351"/>
      <c r="J130" s="351"/>
      <c r="K130" s="351"/>
      <c r="L130" s="9" t="s">
        <v>319</v>
      </c>
      <c r="M130" s="137">
        <v>14.2</v>
      </c>
      <c r="N130" s="137">
        <v>10.9</v>
      </c>
      <c r="O130" s="138">
        <v>7.4</v>
      </c>
      <c r="P130" s="137">
        <v>12.2</v>
      </c>
      <c r="Q130" s="134" t="s">
        <v>150</v>
      </c>
      <c r="R130" s="134" t="s">
        <v>150</v>
      </c>
      <c r="S130" s="134" t="s">
        <v>150</v>
      </c>
      <c r="T130" s="134" t="s">
        <v>150</v>
      </c>
      <c r="U130" s="137">
        <v>11.3</v>
      </c>
      <c r="V130" s="7"/>
      <c r="W130" s="9" t="s">
        <v>76</v>
      </c>
      <c r="X130" s="143">
        <v>25</v>
      </c>
    </row>
    <row r="131" spans="1:24" ht="16.5" customHeight="1" x14ac:dyDescent="0.2">
      <c r="A131" s="7"/>
      <c r="B131" s="7"/>
      <c r="C131" s="7" t="s">
        <v>365</v>
      </c>
      <c r="D131" s="7"/>
      <c r="E131" s="7"/>
      <c r="F131" s="7"/>
      <c r="G131" s="7"/>
      <c r="H131" s="7"/>
      <c r="I131" s="7"/>
      <c r="J131" s="7"/>
      <c r="K131" s="7"/>
      <c r="L131" s="9" t="s">
        <v>319</v>
      </c>
      <c r="M131" s="138">
        <v>6.6</v>
      </c>
      <c r="N131" s="138">
        <v>7.1</v>
      </c>
      <c r="O131" s="138">
        <v>9.1</v>
      </c>
      <c r="P131" s="138">
        <v>7.9</v>
      </c>
      <c r="Q131" s="134" t="s">
        <v>150</v>
      </c>
      <c r="R131" s="134" t="s">
        <v>150</v>
      </c>
      <c r="S131" s="134" t="s">
        <v>150</v>
      </c>
      <c r="T131" s="138">
        <v>5.7</v>
      </c>
      <c r="U131" s="138">
        <v>7.5</v>
      </c>
      <c r="V131" s="7"/>
      <c r="W131" s="9" t="s">
        <v>76</v>
      </c>
      <c r="X131" s="144">
        <v>755</v>
      </c>
    </row>
    <row r="132" spans="1:24" ht="16.5" customHeight="1" x14ac:dyDescent="0.2">
      <c r="A132" s="7" t="s">
        <v>120</v>
      </c>
      <c r="B132" s="7"/>
      <c r="C132" s="7"/>
      <c r="D132" s="7"/>
      <c r="E132" s="7"/>
      <c r="F132" s="7"/>
      <c r="G132" s="7"/>
      <c r="H132" s="7"/>
      <c r="I132" s="7"/>
      <c r="J132" s="7"/>
      <c r="K132" s="7"/>
      <c r="L132" s="9"/>
      <c r="M132" s="10"/>
      <c r="N132" s="10"/>
      <c r="O132" s="10"/>
      <c r="P132" s="10"/>
      <c r="Q132" s="10"/>
      <c r="R132" s="10"/>
      <c r="S132" s="10"/>
      <c r="T132" s="10"/>
      <c r="U132" s="10"/>
      <c r="V132" s="7"/>
      <c r="W132" s="9"/>
      <c r="X132" s="10"/>
    </row>
    <row r="133" spans="1:24" ht="16.5" customHeight="1" x14ac:dyDescent="0.2">
      <c r="A133" s="7"/>
      <c r="B133" s="7" t="s">
        <v>318</v>
      </c>
      <c r="C133" s="7"/>
      <c r="D133" s="7"/>
      <c r="E133" s="7"/>
      <c r="F133" s="7"/>
      <c r="G133" s="7"/>
      <c r="H133" s="7"/>
      <c r="I133" s="7"/>
      <c r="J133" s="7"/>
      <c r="K133" s="7"/>
      <c r="L133" s="9"/>
      <c r="M133" s="10"/>
      <c r="N133" s="10"/>
      <c r="O133" s="10"/>
      <c r="P133" s="10"/>
      <c r="Q133" s="10"/>
      <c r="R133" s="10"/>
      <c r="S133" s="10"/>
      <c r="T133" s="10"/>
      <c r="U133" s="10"/>
      <c r="V133" s="7"/>
      <c r="W133" s="9"/>
      <c r="X133" s="10"/>
    </row>
    <row r="134" spans="1:24" ht="29.45" customHeight="1" x14ac:dyDescent="0.2">
      <c r="A134" s="7"/>
      <c r="B134" s="7"/>
      <c r="C134" s="351" t="s">
        <v>204</v>
      </c>
      <c r="D134" s="351"/>
      <c r="E134" s="351"/>
      <c r="F134" s="351"/>
      <c r="G134" s="351"/>
      <c r="H134" s="351"/>
      <c r="I134" s="351"/>
      <c r="J134" s="351"/>
      <c r="K134" s="351"/>
      <c r="L134" s="9" t="s">
        <v>319</v>
      </c>
      <c r="M134" s="137">
        <v>74.2</v>
      </c>
      <c r="N134" s="137">
        <v>56.1</v>
      </c>
      <c r="O134" s="137">
        <v>33.799999999999997</v>
      </c>
      <c r="P134" s="137">
        <v>36.700000000000003</v>
      </c>
      <c r="Q134" s="134" t="s">
        <v>150</v>
      </c>
      <c r="R134" s="134" t="s">
        <v>150</v>
      </c>
      <c r="S134" s="134" t="s">
        <v>150</v>
      </c>
      <c r="T134" s="137">
        <v>15.9</v>
      </c>
      <c r="U134" s="137">
        <v>49.6</v>
      </c>
      <c r="V134" s="7"/>
      <c r="W134" s="9" t="s">
        <v>76</v>
      </c>
      <c r="X134" s="144">
        <v>121</v>
      </c>
    </row>
    <row r="135" spans="1:24" ht="16.5" customHeight="1" x14ac:dyDescent="0.2">
      <c r="A135" s="7"/>
      <c r="B135" s="7"/>
      <c r="C135" s="7" t="s">
        <v>365</v>
      </c>
      <c r="D135" s="7"/>
      <c r="E135" s="7"/>
      <c r="F135" s="7"/>
      <c r="G135" s="7"/>
      <c r="H135" s="7"/>
      <c r="I135" s="7"/>
      <c r="J135" s="7"/>
      <c r="K135" s="7"/>
      <c r="L135" s="9" t="s">
        <v>319</v>
      </c>
      <c r="M135" s="137">
        <v>60.5</v>
      </c>
      <c r="N135" s="137">
        <v>61.2</v>
      </c>
      <c r="O135" s="137">
        <v>62.5</v>
      </c>
      <c r="P135" s="137">
        <v>60.5</v>
      </c>
      <c r="Q135" s="134" t="s">
        <v>150</v>
      </c>
      <c r="R135" s="134" t="s">
        <v>150</v>
      </c>
      <c r="S135" s="134" t="s">
        <v>150</v>
      </c>
      <c r="T135" s="137">
        <v>54.1</v>
      </c>
      <c r="U135" s="137">
        <v>61.1</v>
      </c>
      <c r="V135" s="7"/>
      <c r="W135" s="9" t="s">
        <v>76</v>
      </c>
      <c r="X135" s="142">
        <v>13089</v>
      </c>
    </row>
    <row r="136" spans="1:24" ht="16.5" customHeight="1" x14ac:dyDescent="0.2">
      <c r="A136" s="7"/>
      <c r="B136" s="7" t="s">
        <v>320</v>
      </c>
      <c r="C136" s="7"/>
      <c r="D136" s="7"/>
      <c r="E136" s="7"/>
      <c r="F136" s="7"/>
      <c r="G136" s="7"/>
      <c r="H136" s="7"/>
      <c r="I136" s="7"/>
      <c r="J136" s="7"/>
      <c r="K136" s="7"/>
      <c r="L136" s="9"/>
      <c r="M136" s="10"/>
      <c r="N136" s="10"/>
      <c r="O136" s="10"/>
      <c r="P136" s="10"/>
      <c r="Q136" s="10"/>
      <c r="R136" s="10"/>
      <c r="S136" s="10"/>
      <c r="T136" s="10"/>
      <c r="U136" s="10"/>
      <c r="V136" s="7"/>
      <c r="W136" s="9"/>
      <c r="X136" s="10"/>
    </row>
    <row r="137" spans="1:24" ht="29.45" customHeight="1" x14ac:dyDescent="0.2">
      <c r="A137" s="7"/>
      <c r="B137" s="7"/>
      <c r="C137" s="351" t="s">
        <v>204</v>
      </c>
      <c r="D137" s="351"/>
      <c r="E137" s="351"/>
      <c r="F137" s="351"/>
      <c r="G137" s="351"/>
      <c r="H137" s="351"/>
      <c r="I137" s="351"/>
      <c r="J137" s="351"/>
      <c r="K137" s="351"/>
      <c r="L137" s="9" t="s">
        <v>319</v>
      </c>
      <c r="M137" s="137">
        <v>96.8</v>
      </c>
      <c r="N137" s="137">
        <v>81.099999999999994</v>
      </c>
      <c r="O137" s="137">
        <v>66.8</v>
      </c>
      <c r="P137" s="137">
        <v>85.3</v>
      </c>
      <c r="Q137" s="134" t="s">
        <v>150</v>
      </c>
      <c r="R137" s="134" t="s">
        <v>150</v>
      </c>
      <c r="S137" s="134" t="s">
        <v>150</v>
      </c>
      <c r="T137" s="137">
        <v>78.900000000000006</v>
      </c>
      <c r="U137" s="137">
        <v>83.4</v>
      </c>
      <c r="V137" s="7"/>
      <c r="W137" s="9" t="s">
        <v>76</v>
      </c>
      <c r="X137" s="144">
        <v>195</v>
      </c>
    </row>
    <row r="138" spans="1:24" ht="16.5" customHeight="1" x14ac:dyDescent="0.2">
      <c r="A138" s="7"/>
      <c r="B138" s="7"/>
      <c r="C138" s="7" t="s">
        <v>365</v>
      </c>
      <c r="D138" s="7"/>
      <c r="E138" s="7"/>
      <c r="F138" s="7"/>
      <c r="G138" s="7"/>
      <c r="H138" s="7"/>
      <c r="I138" s="7"/>
      <c r="J138" s="7"/>
      <c r="K138" s="7"/>
      <c r="L138" s="9" t="s">
        <v>319</v>
      </c>
      <c r="M138" s="137">
        <v>42.8</v>
      </c>
      <c r="N138" s="137">
        <v>41.3</v>
      </c>
      <c r="O138" s="137">
        <v>44.4</v>
      </c>
      <c r="P138" s="137">
        <v>42.4</v>
      </c>
      <c r="Q138" s="134" t="s">
        <v>150</v>
      </c>
      <c r="R138" s="134" t="s">
        <v>150</v>
      </c>
      <c r="S138" s="134" t="s">
        <v>150</v>
      </c>
      <c r="T138" s="137">
        <v>51.8</v>
      </c>
      <c r="U138" s="137">
        <v>42.7</v>
      </c>
      <c r="V138" s="7"/>
      <c r="W138" s="9" t="s">
        <v>76</v>
      </c>
      <c r="X138" s="141">
        <v>9238</v>
      </c>
    </row>
    <row r="139" spans="1:24" ht="16.5" customHeight="1" x14ac:dyDescent="0.2">
      <c r="A139" s="7"/>
      <c r="B139" s="7" t="s">
        <v>366</v>
      </c>
      <c r="C139" s="7"/>
      <c r="D139" s="7"/>
      <c r="E139" s="7"/>
      <c r="F139" s="7"/>
      <c r="G139" s="7"/>
      <c r="H139" s="7"/>
      <c r="I139" s="7"/>
      <c r="J139" s="7"/>
      <c r="K139" s="7"/>
      <c r="L139" s="9"/>
      <c r="M139" s="10"/>
      <c r="N139" s="10"/>
      <c r="O139" s="10"/>
      <c r="P139" s="10"/>
      <c r="Q139" s="10"/>
      <c r="R139" s="10"/>
      <c r="S139" s="10"/>
      <c r="T139" s="10"/>
      <c r="U139" s="10"/>
      <c r="V139" s="7"/>
      <c r="W139" s="9"/>
      <c r="X139" s="10"/>
    </row>
    <row r="140" spans="1:24" ht="29.45" customHeight="1" x14ac:dyDescent="0.2">
      <c r="A140" s="7"/>
      <c r="B140" s="7"/>
      <c r="C140" s="351" t="s">
        <v>204</v>
      </c>
      <c r="D140" s="351"/>
      <c r="E140" s="351"/>
      <c r="F140" s="351"/>
      <c r="G140" s="351"/>
      <c r="H140" s="351"/>
      <c r="I140" s="351"/>
      <c r="J140" s="351"/>
      <c r="K140" s="351"/>
      <c r="L140" s="9" t="s">
        <v>319</v>
      </c>
      <c r="M140" s="137">
        <v>12.8</v>
      </c>
      <c r="N140" s="137">
        <v>19.8</v>
      </c>
      <c r="O140" s="138">
        <v>2.6</v>
      </c>
      <c r="P140" s="138">
        <v>4.4000000000000004</v>
      </c>
      <c r="Q140" s="134" t="s">
        <v>150</v>
      </c>
      <c r="R140" s="134" t="s">
        <v>150</v>
      </c>
      <c r="S140" s="134" t="s">
        <v>150</v>
      </c>
      <c r="T140" s="134" t="s">
        <v>150</v>
      </c>
      <c r="U140" s="138">
        <v>8.3000000000000007</v>
      </c>
      <c r="V140" s="7"/>
      <c r="W140" s="9" t="s">
        <v>76</v>
      </c>
      <c r="X140" s="143">
        <v>23</v>
      </c>
    </row>
    <row r="141" spans="1:24" ht="16.5" customHeight="1" x14ac:dyDescent="0.2">
      <c r="A141" s="7"/>
      <c r="B141" s="7"/>
      <c r="C141" s="7" t="s">
        <v>365</v>
      </c>
      <c r="D141" s="7"/>
      <c r="E141" s="7"/>
      <c r="F141" s="7"/>
      <c r="G141" s="7"/>
      <c r="H141" s="7"/>
      <c r="I141" s="7"/>
      <c r="J141" s="7"/>
      <c r="K141" s="7"/>
      <c r="L141" s="9" t="s">
        <v>319</v>
      </c>
      <c r="M141" s="137">
        <v>50.4</v>
      </c>
      <c r="N141" s="137">
        <v>34.5</v>
      </c>
      <c r="O141" s="137">
        <v>72</v>
      </c>
      <c r="P141" s="137">
        <v>47.3</v>
      </c>
      <c r="Q141" s="134" t="s">
        <v>150</v>
      </c>
      <c r="R141" s="134" t="s">
        <v>150</v>
      </c>
      <c r="S141" s="134" t="s">
        <v>150</v>
      </c>
      <c r="T141" s="137">
        <v>38.299999999999997</v>
      </c>
      <c r="U141" s="137">
        <v>50.2</v>
      </c>
      <c r="V141" s="7"/>
      <c r="W141" s="9" t="s">
        <v>76</v>
      </c>
      <c r="X141" s="142">
        <v>10529</v>
      </c>
    </row>
    <row r="142" spans="1:24" ht="16.5" customHeight="1" x14ac:dyDescent="0.2">
      <c r="A142" s="7"/>
      <c r="B142" s="7" t="s">
        <v>322</v>
      </c>
      <c r="C142" s="7"/>
      <c r="D142" s="7"/>
      <c r="E142" s="7"/>
      <c r="F142" s="7"/>
      <c r="G142" s="7"/>
      <c r="H142" s="7"/>
      <c r="I142" s="7"/>
      <c r="J142" s="7"/>
      <c r="K142" s="7"/>
      <c r="L142" s="9"/>
      <c r="M142" s="10"/>
      <c r="N142" s="10"/>
      <c r="O142" s="10"/>
      <c r="P142" s="10"/>
      <c r="Q142" s="10"/>
      <c r="R142" s="10"/>
      <c r="S142" s="10"/>
      <c r="T142" s="10"/>
      <c r="U142" s="10"/>
      <c r="V142" s="7"/>
      <c r="W142" s="9"/>
      <c r="X142" s="10"/>
    </row>
    <row r="143" spans="1:24" ht="29.45" customHeight="1" x14ac:dyDescent="0.2">
      <c r="A143" s="7"/>
      <c r="B143" s="7"/>
      <c r="C143" s="351" t="s">
        <v>204</v>
      </c>
      <c r="D143" s="351"/>
      <c r="E143" s="351"/>
      <c r="F143" s="351"/>
      <c r="G143" s="351"/>
      <c r="H143" s="351"/>
      <c r="I143" s="351"/>
      <c r="J143" s="351"/>
      <c r="K143" s="351"/>
      <c r="L143" s="9" t="s">
        <v>319</v>
      </c>
      <c r="M143" s="137">
        <v>82.3</v>
      </c>
      <c r="N143" s="137">
        <v>83</v>
      </c>
      <c r="O143" s="137">
        <v>86.4</v>
      </c>
      <c r="P143" s="136">
        <v>138.4</v>
      </c>
      <c r="Q143" s="134" t="s">
        <v>150</v>
      </c>
      <c r="R143" s="134" t="s">
        <v>150</v>
      </c>
      <c r="S143" s="134" t="s">
        <v>150</v>
      </c>
      <c r="T143" s="137">
        <v>99.8</v>
      </c>
      <c r="U143" s="137">
        <v>93.3</v>
      </c>
      <c r="V143" s="7"/>
      <c r="W143" s="9" t="s">
        <v>76</v>
      </c>
      <c r="X143" s="144">
        <v>145</v>
      </c>
    </row>
    <row r="144" spans="1:24" ht="16.5" customHeight="1" x14ac:dyDescent="0.2">
      <c r="A144" s="7"/>
      <c r="B144" s="7"/>
      <c r="C144" s="7" t="s">
        <v>365</v>
      </c>
      <c r="D144" s="7"/>
      <c r="E144" s="7"/>
      <c r="F144" s="7"/>
      <c r="G144" s="7"/>
      <c r="H144" s="7"/>
      <c r="I144" s="7"/>
      <c r="J144" s="7"/>
      <c r="K144" s="7"/>
      <c r="L144" s="9" t="s">
        <v>319</v>
      </c>
      <c r="M144" s="136">
        <v>116</v>
      </c>
      <c r="N144" s="136">
        <v>120.6</v>
      </c>
      <c r="O144" s="136">
        <v>120.3</v>
      </c>
      <c r="P144" s="136">
        <v>113.9</v>
      </c>
      <c r="Q144" s="134" t="s">
        <v>150</v>
      </c>
      <c r="R144" s="134" t="s">
        <v>150</v>
      </c>
      <c r="S144" s="134" t="s">
        <v>150</v>
      </c>
      <c r="T144" s="137">
        <v>96.2</v>
      </c>
      <c r="U144" s="136">
        <v>117.8</v>
      </c>
      <c r="V144" s="7"/>
      <c r="W144" s="9" t="s">
        <v>76</v>
      </c>
      <c r="X144" s="142">
        <v>12697</v>
      </c>
    </row>
    <row r="145" spans="1:24" ht="16.5" customHeight="1" x14ac:dyDescent="0.2">
      <c r="A145" s="7"/>
      <c r="B145" s="7" t="s">
        <v>323</v>
      </c>
      <c r="C145" s="7"/>
      <c r="D145" s="7"/>
      <c r="E145" s="7"/>
      <c r="F145" s="7"/>
      <c r="G145" s="7"/>
      <c r="H145" s="7"/>
      <c r="I145" s="7"/>
      <c r="J145" s="7"/>
      <c r="K145" s="7"/>
      <c r="L145" s="9"/>
      <c r="M145" s="10"/>
      <c r="N145" s="10"/>
      <c r="O145" s="10"/>
      <c r="P145" s="10"/>
      <c r="Q145" s="10"/>
      <c r="R145" s="10"/>
      <c r="S145" s="10"/>
      <c r="T145" s="10"/>
      <c r="U145" s="10"/>
      <c r="V145" s="7"/>
      <c r="W145" s="9"/>
      <c r="X145" s="10"/>
    </row>
    <row r="146" spans="1:24" ht="29.45" customHeight="1" x14ac:dyDescent="0.2">
      <c r="A146" s="7"/>
      <c r="B146" s="7"/>
      <c r="C146" s="351" t="s">
        <v>204</v>
      </c>
      <c r="D146" s="351"/>
      <c r="E146" s="351"/>
      <c r="F146" s="351"/>
      <c r="G146" s="351"/>
      <c r="H146" s="351"/>
      <c r="I146" s="351"/>
      <c r="J146" s="351"/>
      <c r="K146" s="351"/>
      <c r="L146" s="9" t="s">
        <v>319</v>
      </c>
      <c r="M146" s="137">
        <v>16.8</v>
      </c>
      <c r="N146" s="138">
        <v>9.8000000000000007</v>
      </c>
      <c r="O146" s="137">
        <v>16.100000000000001</v>
      </c>
      <c r="P146" s="138">
        <v>8.6999999999999993</v>
      </c>
      <c r="Q146" s="134" t="s">
        <v>150</v>
      </c>
      <c r="R146" s="134" t="s">
        <v>150</v>
      </c>
      <c r="S146" s="134" t="s">
        <v>150</v>
      </c>
      <c r="T146" s="134" t="s">
        <v>150</v>
      </c>
      <c r="U146" s="137">
        <v>14.8</v>
      </c>
      <c r="V146" s="7"/>
      <c r="W146" s="9" t="s">
        <v>76</v>
      </c>
      <c r="X146" s="143">
        <v>30</v>
      </c>
    </row>
    <row r="147" spans="1:24" ht="16.5" customHeight="1" x14ac:dyDescent="0.2">
      <c r="A147" s="7"/>
      <c r="B147" s="7"/>
      <c r="C147" s="7" t="s">
        <v>365</v>
      </c>
      <c r="D147" s="7"/>
      <c r="E147" s="7"/>
      <c r="F147" s="7"/>
      <c r="G147" s="7"/>
      <c r="H147" s="7"/>
      <c r="I147" s="7"/>
      <c r="J147" s="7"/>
      <c r="K147" s="7"/>
      <c r="L147" s="9" t="s">
        <v>319</v>
      </c>
      <c r="M147" s="138">
        <v>7</v>
      </c>
      <c r="N147" s="138">
        <v>6.3</v>
      </c>
      <c r="O147" s="138">
        <v>7.4</v>
      </c>
      <c r="P147" s="138">
        <v>5.9</v>
      </c>
      <c r="Q147" s="134" t="s">
        <v>150</v>
      </c>
      <c r="R147" s="134" t="s">
        <v>150</v>
      </c>
      <c r="S147" s="134" t="s">
        <v>150</v>
      </c>
      <c r="T147" s="137">
        <v>11.7</v>
      </c>
      <c r="U147" s="138">
        <v>6.8</v>
      </c>
      <c r="V147" s="7"/>
      <c r="W147" s="9" t="s">
        <v>76</v>
      </c>
      <c r="X147" s="144">
        <v>683</v>
      </c>
    </row>
    <row r="148" spans="1:24" ht="16.5" customHeight="1" x14ac:dyDescent="0.2">
      <c r="A148" s="7" t="s">
        <v>121</v>
      </c>
      <c r="B148" s="7"/>
      <c r="C148" s="7"/>
      <c r="D148" s="7"/>
      <c r="E148" s="7"/>
      <c r="F148" s="7"/>
      <c r="G148" s="7"/>
      <c r="H148" s="7"/>
      <c r="I148" s="7"/>
      <c r="J148" s="7"/>
      <c r="K148" s="7"/>
      <c r="L148" s="9"/>
      <c r="M148" s="10"/>
      <c r="N148" s="10"/>
      <c r="O148" s="10"/>
      <c r="P148" s="10"/>
      <c r="Q148" s="10"/>
      <c r="R148" s="10"/>
      <c r="S148" s="10"/>
      <c r="T148" s="10"/>
      <c r="U148" s="10"/>
      <c r="V148" s="7"/>
      <c r="W148" s="9"/>
      <c r="X148" s="10"/>
    </row>
    <row r="149" spans="1:24" ht="16.5" customHeight="1" x14ac:dyDescent="0.2">
      <c r="A149" s="7"/>
      <c r="B149" s="7" t="s">
        <v>318</v>
      </c>
      <c r="C149" s="7"/>
      <c r="D149" s="7"/>
      <c r="E149" s="7"/>
      <c r="F149" s="7"/>
      <c r="G149" s="7"/>
      <c r="H149" s="7"/>
      <c r="I149" s="7"/>
      <c r="J149" s="7"/>
      <c r="K149" s="7"/>
      <c r="L149" s="9"/>
      <c r="M149" s="10"/>
      <c r="N149" s="10"/>
      <c r="O149" s="10"/>
      <c r="P149" s="10"/>
      <c r="Q149" s="10"/>
      <c r="R149" s="10"/>
      <c r="S149" s="10"/>
      <c r="T149" s="10"/>
      <c r="U149" s="10"/>
      <c r="V149" s="7"/>
      <c r="W149" s="9"/>
      <c r="X149" s="10"/>
    </row>
    <row r="150" spans="1:24" ht="29.45" customHeight="1" x14ac:dyDescent="0.2">
      <c r="A150" s="7"/>
      <c r="B150" s="7"/>
      <c r="C150" s="351" t="s">
        <v>204</v>
      </c>
      <c r="D150" s="351"/>
      <c r="E150" s="351"/>
      <c r="F150" s="351"/>
      <c r="G150" s="351"/>
      <c r="H150" s="351"/>
      <c r="I150" s="351"/>
      <c r="J150" s="351"/>
      <c r="K150" s="351"/>
      <c r="L150" s="9" t="s">
        <v>319</v>
      </c>
      <c r="M150" s="137">
        <v>55.9</v>
      </c>
      <c r="N150" s="136">
        <v>104.6</v>
      </c>
      <c r="O150" s="137">
        <v>47.4</v>
      </c>
      <c r="P150" s="137">
        <v>43.2</v>
      </c>
      <c r="Q150" s="134" t="s">
        <v>150</v>
      </c>
      <c r="R150" s="134" t="s">
        <v>150</v>
      </c>
      <c r="S150" s="134" t="s">
        <v>150</v>
      </c>
      <c r="T150" s="137">
        <v>13.9</v>
      </c>
      <c r="U150" s="137">
        <v>51.5</v>
      </c>
      <c r="V150" s="7"/>
      <c r="W150" s="9" t="s">
        <v>76</v>
      </c>
      <c r="X150" s="144">
        <v>121</v>
      </c>
    </row>
    <row r="151" spans="1:24" ht="16.5" customHeight="1" x14ac:dyDescent="0.2">
      <c r="A151" s="7"/>
      <c r="B151" s="7"/>
      <c r="C151" s="7" t="s">
        <v>365</v>
      </c>
      <c r="D151" s="7"/>
      <c r="E151" s="7"/>
      <c r="F151" s="7"/>
      <c r="G151" s="7"/>
      <c r="H151" s="7"/>
      <c r="I151" s="7"/>
      <c r="J151" s="7"/>
      <c r="K151" s="7"/>
      <c r="L151" s="9" t="s">
        <v>319</v>
      </c>
      <c r="M151" s="137">
        <v>62.5</v>
      </c>
      <c r="N151" s="137">
        <v>62.5</v>
      </c>
      <c r="O151" s="137">
        <v>63.3</v>
      </c>
      <c r="P151" s="137">
        <v>60.1</v>
      </c>
      <c r="Q151" s="134" t="s">
        <v>150</v>
      </c>
      <c r="R151" s="134" t="s">
        <v>150</v>
      </c>
      <c r="S151" s="134" t="s">
        <v>150</v>
      </c>
      <c r="T151" s="137">
        <v>61.8</v>
      </c>
      <c r="U151" s="137">
        <v>62.4</v>
      </c>
      <c r="V151" s="7"/>
      <c r="W151" s="9" t="s">
        <v>76</v>
      </c>
      <c r="X151" s="142">
        <v>13012</v>
      </c>
    </row>
    <row r="152" spans="1:24" ht="16.5" customHeight="1" x14ac:dyDescent="0.2">
      <c r="A152" s="7"/>
      <c r="B152" s="7" t="s">
        <v>320</v>
      </c>
      <c r="C152" s="7"/>
      <c r="D152" s="7"/>
      <c r="E152" s="7"/>
      <c r="F152" s="7"/>
      <c r="G152" s="7"/>
      <c r="H152" s="7"/>
      <c r="I152" s="7"/>
      <c r="J152" s="7"/>
      <c r="K152" s="7"/>
      <c r="L152" s="9"/>
      <c r="M152" s="10"/>
      <c r="N152" s="10"/>
      <c r="O152" s="10"/>
      <c r="P152" s="10"/>
      <c r="Q152" s="10"/>
      <c r="R152" s="10"/>
      <c r="S152" s="10"/>
      <c r="T152" s="10"/>
      <c r="U152" s="10"/>
      <c r="V152" s="7"/>
      <c r="W152" s="9"/>
      <c r="X152" s="10"/>
    </row>
    <row r="153" spans="1:24" ht="29.45" customHeight="1" x14ac:dyDescent="0.2">
      <c r="A153" s="7"/>
      <c r="B153" s="7"/>
      <c r="C153" s="351" t="s">
        <v>204</v>
      </c>
      <c r="D153" s="351"/>
      <c r="E153" s="351"/>
      <c r="F153" s="351"/>
      <c r="G153" s="351"/>
      <c r="H153" s="351"/>
      <c r="I153" s="351"/>
      <c r="J153" s="351"/>
      <c r="K153" s="351"/>
      <c r="L153" s="9" t="s">
        <v>319</v>
      </c>
      <c r="M153" s="137">
        <v>82.6</v>
      </c>
      <c r="N153" s="137">
        <v>59.6</v>
      </c>
      <c r="O153" s="137">
        <v>89.4</v>
      </c>
      <c r="P153" s="137">
        <v>45.2</v>
      </c>
      <c r="Q153" s="134" t="s">
        <v>150</v>
      </c>
      <c r="R153" s="134" t="s">
        <v>150</v>
      </c>
      <c r="S153" s="134" t="s">
        <v>150</v>
      </c>
      <c r="T153" s="137">
        <v>99.4</v>
      </c>
      <c r="U153" s="137">
        <v>79.3</v>
      </c>
      <c r="V153" s="7"/>
      <c r="W153" s="9" t="s">
        <v>76</v>
      </c>
      <c r="X153" s="144">
        <v>168</v>
      </c>
    </row>
    <row r="154" spans="1:24" ht="16.5" customHeight="1" x14ac:dyDescent="0.2">
      <c r="A154" s="7"/>
      <c r="B154" s="7"/>
      <c r="C154" s="7" t="s">
        <v>365</v>
      </c>
      <c r="D154" s="7"/>
      <c r="E154" s="7"/>
      <c r="F154" s="7"/>
      <c r="G154" s="7"/>
      <c r="H154" s="7"/>
      <c r="I154" s="7"/>
      <c r="J154" s="7"/>
      <c r="K154" s="7"/>
      <c r="L154" s="9" t="s">
        <v>319</v>
      </c>
      <c r="M154" s="137">
        <v>43.5</v>
      </c>
      <c r="N154" s="137">
        <v>40.200000000000003</v>
      </c>
      <c r="O154" s="137">
        <v>46.4</v>
      </c>
      <c r="P154" s="137">
        <v>44.8</v>
      </c>
      <c r="Q154" s="134" t="s">
        <v>150</v>
      </c>
      <c r="R154" s="134" t="s">
        <v>150</v>
      </c>
      <c r="S154" s="134" t="s">
        <v>150</v>
      </c>
      <c r="T154" s="137">
        <v>43.7</v>
      </c>
      <c r="U154" s="137">
        <v>43.3</v>
      </c>
      <c r="V154" s="7"/>
      <c r="W154" s="9" t="s">
        <v>76</v>
      </c>
      <c r="X154" s="141">
        <v>9083</v>
      </c>
    </row>
    <row r="155" spans="1:24" ht="16.5" customHeight="1" x14ac:dyDescent="0.2">
      <c r="A155" s="7"/>
      <c r="B155" s="7" t="s">
        <v>366</v>
      </c>
      <c r="C155" s="7"/>
      <c r="D155" s="7"/>
      <c r="E155" s="7"/>
      <c r="F155" s="7"/>
      <c r="G155" s="7"/>
      <c r="H155" s="7"/>
      <c r="I155" s="7"/>
      <c r="J155" s="7"/>
      <c r="K155" s="7"/>
      <c r="L155" s="9"/>
      <c r="M155" s="10"/>
      <c r="N155" s="10"/>
      <c r="O155" s="10"/>
      <c r="P155" s="10"/>
      <c r="Q155" s="10"/>
      <c r="R155" s="10"/>
      <c r="S155" s="10"/>
      <c r="T155" s="10"/>
      <c r="U155" s="10"/>
      <c r="V155" s="7"/>
      <c r="W155" s="9"/>
      <c r="X155" s="10"/>
    </row>
    <row r="156" spans="1:24" ht="29.45" customHeight="1" x14ac:dyDescent="0.2">
      <c r="A156" s="7"/>
      <c r="B156" s="7"/>
      <c r="C156" s="351" t="s">
        <v>204</v>
      </c>
      <c r="D156" s="351"/>
      <c r="E156" s="351"/>
      <c r="F156" s="351"/>
      <c r="G156" s="351"/>
      <c r="H156" s="351"/>
      <c r="I156" s="351"/>
      <c r="J156" s="351"/>
      <c r="K156" s="351"/>
      <c r="L156" s="9" t="s">
        <v>319</v>
      </c>
      <c r="M156" s="137">
        <v>12.9</v>
      </c>
      <c r="N156" s="137">
        <v>39.6</v>
      </c>
      <c r="O156" s="137">
        <v>12.9</v>
      </c>
      <c r="P156" s="138">
        <v>7.9</v>
      </c>
      <c r="Q156" s="134" t="s">
        <v>150</v>
      </c>
      <c r="R156" s="134" t="s">
        <v>150</v>
      </c>
      <c r="S156" s="134" t="s">
        <v>150</v>
      </c>
      <c r="T156" s="134" t="s">
        <v>150</v>
      </c>
      <c r="U156" s="137">
        <v>13.8</v>
      </c>
      <c r="V156" s="7"/>
      <c r="W156" s="9" t="s">
        <v>76</v>
      </c>
      <c r="X156" s="143">
        <v>32</v>
      </c>
    </row>
    <row r="157" spans="1:24" ht="16.5" customHeight="1" x14ac:dyDescent="0.2">
      <c r="A157" s="7"/>
      <c r="B157" s="7"/>
      <c r="C157" s="7" t="s">
        <v>365</v>
      </c>
      <c r="D157" s="7"/>
      <c r="E157" s="7"/>
      <c r="F157" s="7"/>
      <c r="G157" s="7"/>
      <c r="H157" s="7"/>
      <c r="I157" s="7"/>
      <c r="J157" s="7"/>
      <c r="K157" s="7"/>
      <c r="L157" s="9" t="s">
        <v>319</v>
      </c>
      <c r="M157" s="137">
        <v>49.9</v>
      </c>
      <c r="N157" s="137">
        <v>38.700000000000003</v>
      </c>
      <c r="O157" s="137">
        <v>69.599999999999994</v>
      </c>
      <c r="P157" s="137">
        <v>45.3</v>
      </c>
      <c r="Q157" s="134" t="s">
        <v>150</v>
      </c>
      <c r="R157" s="134" t="s">
        <v>150</v>
      </c>
      <c r="S157" s="134" t="s">
        <v>150</v>
      </c>
      <c r="T157" s="137">
        <v>43.3</v>
      </c>
      <c r="U157" s="137">
        <v>50.5</v>
      </c>
      <c r="V157" s="7"/>
      <c r="W157" s="9" t="s">
        <v>76</v>
      </c>
      <c r="X157" s="142">
        <v>10323</v>
      </c>
    </row>
    <row r="158" spans="1:24" ht="16.5" customHeight="1" x14ac:dyDescent="0.2">
      <c r="A158" s="7"/>
      <c r="B158" s="7" t="s">
        <v>322</v>
      </c>
      <c r="C158" s="7"/>
      <c r="D158" s="7"/>
      <c r="E158" s="7"/>
      <c r="F158" s="7"/>
      <c r="G158" s="7"/>
      <c r="H158" s="7"/>
      <c r="I158" s="7"/>
      <c r="J158" s="7"/>
      <c r="K158" s="7"/>
      <c r="L158" s="9"/>
      <c r="M158" s="10"/>
      <c r="N158" s="10"/>
      <c r="O158" s="10"/>
      <c r="P158" s="10"/>
      <c r="Q158" s="10"/>
      <c r="R158" s="10"/>
      <c r="S158" s="10"/>
      <c r="T158" s="10"/>
      <c r="U158" s="10"/>
      <c r="V158" s="7"/>
      <c r="W158" s="9"/>
      <c r="X158" s="10"/>
    </row>
    <row r="159" spans="1:24" ht="29.45" customHeight="1" x14ac:dyDescent="0.2">
      <c r="A159" s="7"/>
      <c r="B159" s="7"/>
      <c r="C159" s="351" t="s">
        <v>204</v>
      </c>
      <c r="D159" s="351"/>
      <c r="E159" s="351"/>
      <c r="F159" s="351"/>
      <c r="G159" s="351"/>
      <c r="H159" s="351"/>
      <c r="I159" s="351"/>
      <c r="J159" s="351"/>
      <c r="K159" s="351"/>
      <c r="L159" s="9" t="s">
        <v>319</v>
      </c>
      <c r="M159" s="137">
        <v>89.1</v>
      </c>
      <c r="N159" s="137">
        <v>94.3</v>
      </c>
      <c r="O159" s="137">
        <v>81.400000000000006</v>
      </c>
      <c r="P159" s="136">
        <v>101.2</v>
      </c>
      <c r="Q159" s="134" t="s">
        <v>150</v>
      </c>
      <c r="R159" s="134" t="s">
        <v>150</v>
      </c>
      <c r="S159" s="134" t="s">
        <v>150</v>
      </c>
      <c r="T159" s="137">
        <v>92.8</v>
      </c>
      <c r="U159" s="137">
        <v>89.4</v>
      </c>
      <c r="V159" s="7"/>
      <c r="W159" s="9" t="s">
        <v>76</v>
      </c>
      <c r="X159" s="144">
        <v>143</v>
      </c>
    </row>
    <row r="160" spans="1:24" ht="16.5" customHeight="1" x14ac:dyDescent="0.2">
      <c r="A160" s="7"/>
      <c r="B160" s="7"/>
      <c r="C160" s="7" t="s">
        <v>365</v>
      </c>
      <c r="D160" s="7"/>
      <c r="E160" s="7"/>
      <c r="F160" s="7"/>
      <c r="G160" s="7"/>
      <c r="H160" s="7"/>
      <c r="I160" s="7"/>
      <c r="J160" s="7"/>
      <c r="K160" s="7"/>
      <c r="L160" s="9" t="s">
        <v>319</v>
      </c>
      <c r="M160" s="136">
        <v>116.3</v>
      </c>
      <c r="N160" s="136">
        <v>114.7</v>
      </c>
      <c r="O160" s="136">
        <v>124.2</v>
      </c>
      <c r="P160" s="136">
        <v>122.1</v>
      </c>
      <c r="Q160" s="134" t="s">
        <v>150</v>
      </c>
      <c r="R160" s="134" t="s">
        <v>150</v>
      </c>
      <c r="S160" s="134" t="s">
        <v>150</v>
      </c>
      <c r="T160" s="137">
        <v>97.5</v>
      </c>
      <c r="U160" s="136">
        <v>118.1</v>
      </c>
      <c r="V160" s="7"/>
      <c r="W160" s="9" t="s">
        <v>76</v>
      </c>
      <c r="X160" s="142">
        <v>12472</v>
      </c>
    </row>
    <row r="161" spans="1:24" ht="16.5" customHeight="1" x14ac:dyDescent="0.2">
      <c r="A161" s="7"/>
      <c r="B161" s="7" t="s">
        <v>323</v>
      </c>
      <c r="C161" s="7"/>
      <c r="D161" s="7"/>
      <c r="E161" s="7"/>
      <c r="F161" s="7"/>
      <c r="G161" s="7"/>
      <c r="H161" s="7"/>
      <c r="I161" s="7"/>
      <c r="J161" s="7"/>
      <c r="K161" s="7"/>
      <c r="L161" s="9"/>
      <c r="M161" s="10"/>
      <c r="N161" s="10"/>
      <c r="O161" s="10"/>
      <c r="P161" s="10"/>
      <c r="Q161" s="10"/>
      <c r="R161" s="10"/>
      <c r="S161" s="10"/>
      <c r="T161" s="10"/>
      <c r="U161" s="10"/>
      <c r="V161" s="7"/>
      <c r="W161" s="9"/>
      <c r="X161" s="10"/>
    </row>
    <row r="162" spans="1:24" ht="29.45" customHeight="1" x14ac:dyDescent="0.2">
      <c r="A162" s="7"/>
      <c r="B162" s="7"/>
      <c r="C162" s="351" t="s">
        <v>204</v>
      </c>
      <c r="D162" s="351"/>
      <c r="E162" s="351"/>
      <c r="F162" s="351"/>
      <c r="G162" s="351"/>
      <c r="H162" s="351"/>
      <c r="I162" s="351"/>
      <c r="J162" s="351"/>
      <c r="K162" s="351"/>
      <c r="L162" s="9" t="s">
        <v>319</v>
      </c>
      <c r="M162" s="137">
        <v>15.5</v>
      </c>
      <c r="N162" s="137">
        <v>22.7</v>
      </c>
      <c r="O162" s="137">
        <v>25.3</v>
      </c>
      <c r="P162" s="137">
        <v>19.899999999999999</v>
      </c>
      <c r="Q162" s="134" t="s">
        <v>150</v>
      </c>
      <c r="R162" s="134" t="s">
        <v>150</v>
      </c>
      <c r="S162" s="134" t="s">
        <v>150</v>
      </c>
      <c r="T162" s="134" t="s">
        <v>150</v>
      </c>
      <c r="U162" s="137">
        <v>18.600000000000001</v>
      </c>
      <c r="V162" s="7"/>
      <c r="W162" s="9" t="s">
        <v>76</v>
      </c>
      <c r="X162" s="143">
        <v>34</v>
      </c>
    </row>
    <row r="163" spans="1:24" ht="16.5" customHeight="1" x14ac:dyDescent="0.2">
      <c r="A163" s="13"/>
      <c r="B163" s="13"/>
      <c r="C163" s="13" t="s">
        <v>365</v>
      </c>
      <c r="D163" s="13"/>
      <c r="E163" s="13"/>
      <c r="F163" s="13"/>
      <c r="G163" s="13"/>
      <c r="H163" s="13"/>
      <c r="I163" s="13"/>
      <c r="J163" s="13"/>
      <c r="K163" s="13"/>
      <c r="L163" s="14" t="s">
        <v>319</v>
      </c>
      <c r="M163" s="139">
        <v>6.8</v>
      </c>
      <c r="N163" s="139">
        <v>6.2</v>
      </c>
      <c r="O163" s="139">
        <v>7.9</v>
      </c>
      <c r="P163" s="139">
        <v>7.3</v>
      </c>
      <c r="Q163" s="135" t="s">
        <v>150</v>
      </c>
      <c r="R163" s="135" t="s">
        <v>150</v>
      </c>
      <c r="S163" s="135" t="s">
        <v>150</v>
      </c>
      <c r="T163" s="139">
        <v>8</v>
      </c>
      <c r="U163" s="139">
        <v>7</v>
      </c>
      <c r="V163" s="13"/>
      <c r="W163" s="14" t="s">
        <v>76</v>
      </c>
      <c r="X163" s="145">
        <v>692</v>
      </c>
    </row>
    <row r="164" spans="1:24" ht="4.5" customHeight="1" x14ac:dyDescent="0.2">
      <c r="A164" s="25"/>
      <c r="B164" s="25"/>
      <c r="C164" s="2"/>
      <c r="D164" s="2"/>
      <c r="E164" s="2"/>
      <c r="F164" s="2"/>
      <c r="G164" s="2"/>
      <c r="H164" s="2"/>
      <c r="I164" s="2"/>
      <c r="J164" s="2"/>
      <c r="K164" s="2"/>
      <c r="L164" s="2"/>
      <c r="M164" s="2"/>
      <c r="N164" s="2"/>
      <c r="O164" s="2"/>
      <c r="P164" s="2"/>
      <c r="Q164" s="2"/>
      <c r="R164" s="2"/>
      <c r="S164" s="2"/>
      <c r="T164" s="2"/>
      <c r="U164" s="2"/>
      <c r="V164" s="2"/>
      <c r="W164" s="2"/>
      <c r="X164" s="2"/>
    </row>
    <row r="165" spans="1:24" ht="16.5" customHeight="1" x14ac:dyDescent="0.2">
      <c r="A165" s="25"/>
      <c r="B165" s="25"/>
      <c r="C165" s="345" t="s">
        <v>367</v>
      </c>
      <c r="D165" s="345"/>
      <c r="E165" s="345"/>
      <c r="F165" s="345"/>
      <c r="G165" s="345"/>
      <c r="H165" s="345"/>
      <c r="I165" s="345"/>
      <c r="J165" s="345"/>
      <c r="K165" s="345"/>
      <c r="L165" s="345"/>
      <c r="M165" s="345"/>
      <c r="N165" s="345"/>
      <c r="O165" s="345"/>
      <c r="P165" s="345"/>
      <c r="Q165" s="345"/>
      <c r="R165" s="345"/>
      <c r="S165" s="345"/>
      <c r="T165" s="345"/>
      <c r="U165" s="345"/>
      <c r="V165" s="345"/>
      <c r="W165" s="345"/>
      <c r="X165" s="345"/>
    </row>
    <row r="166" spans="1:24" ht="4.5" customHeight="1" x14ac:dyDescent="0.2">
      <c r="A166" s="25"/>
      <c r="B166" s="25"/>
      <c r="C166" s="2"/>
      <c r="D166" s="2"/>
      <c r="E166" s="2"/>
      <c r="F166" s="2"/>
      <c r="G166" s="2"/>
      <c r="H166" s="2"/>
      <c r="I166" s="2"/>
      <c r="J166" s="2"/>
      <c r="K166" s="2"/>
      <c r="L166" s="2"/>
      <c r="M166" s="2"/>
      <c r="N166" s="2"/>
      <c r="O166" s="2"/>
      <c r="P166" s="2"/>
      <c r="Q166" s="2"/>
      <c r="R166" s="2"/>
      <c r="S166" s="2"/>
      <c r="T166" s="2"/>
      <c r="U166" s="2"/>
      <c r="V166" s="2"/>
      <c r="W166" s="2"/>
      <c r="X166" s="2"/>
    </row>
    <row r="167" spans="1:24" ht="16.5" customHeight="1" x14ac:dyDescent="0.2">
      <c r="A167" s="25" t="s">
        <v>79</v>
      </c>
      <c r="B167" s="25"/>
      <c r="C167" s="345" t="s">
        <v>87</v>
      </c>
      <c r="D167" s="345"/>
      <c r="E167" s="345"/>
      <c r="F167" s="345"/>
      <c r="G167" s="345"/>
      <c r="H167" s="345"/>
      <c r="I167" s="345"/>
      <c r="J167" s="345"/>
      <c r="K167" s="345"/>
      <c r="L167" s="345"/>
      <c r="M167" s="345"/>
      <c r="N167" s="345"/>
      <c r="O167" s="345"/>
      <c r="P167" s="345"/>
      <c r="Q167" s="345"/>
      <c r="R167" s="345"/>
      <c r="S167" s="345"/>
      <c r="T167" s="345"/>
      <c r="U167" s="345"/>
      <c r="V167" s="345"/>
      <c r="W167" s="345"/>
      <c r="X167" s="345"/>
    </row>
    <row r="168" spans="1:24" ht="29.45" customHeight="1" x14ac:dyDescent="0.2">
      <c r="A168" s="25" t="s">
        <v>80</v>
      </c>
      <c r="B168" s="25"/>
      <c r="C168" s="345" t="s">
        <v>326</v>
      </c>
      <c r="D168" s="345"/>
      <c r="E168" s="345"/>
      <c r="F168" s="345"/>
      <c r="G168" s="345"/>
      <c r="H168" s="345"/>
      <c r="I168" s="345"/>
      <c r="J168" s="345"/>
      <c r="K168" s="345"/>
      <c r="L168" s="345"/>
      <c r="M168" s="345"/>
      <c r="N168" s="345"/>
      <c r="O168" s="345"/>
      <c r="P168" s="345"/>
      <c r="Q168" s="345"/>
      <c r="R168" s="345"/>
      <c r="S168" s="345"/>
      <c r="T168" s="345"/>
      <c r="U168" s="345"/>
      <c r="V168" s="345"/>
      <c r="W168" s="345"/>
      <c r="X168" s="345"/>
    </row>
    <row r="169" spans="1:24" ht="29.45" customHeight="1" x14ac:dyDescent="0.2">
      <c r="A169" s="25" t="s">
        <v>81</v>
      </c>
      <c r="B169" s="25"/>
      <c r="C169" s="345" t="s">
        <v>368</v>
      </c>
      <c r="D169" s="345"/>
      <c r="E169" s="345"/>
      <c r="F169" s="345"/>
      <c r="G169" s="345"/>
      <c r="H169" s="345"/>
      <c r="I169" s="345"/>
      <c r="J169" s="345"/>
      <c r="K169" s="345"/>
      <c r="L169" s="345"/>
      <c r="M169" s="345"/>
      <c r="N169" s="345"/>
      <c r="O169" s="345"/>
      <c r="P169" s="345"/>
      <c r="Q169" s="345"/>
      <c r="R169" s="345"/>
      <c r="S169" s="345"/>
      <c r="T169" s="345"/>
      <c r="U169" s="345"/>
      <c r="V169" s="345"/>
      <c r="W169" s="345"/>
      <c r="X169" s="345"/>
    </row>
    <row r="170" spans="1:24" ht="29.45" customHeight="1" x14ac:dyDescent="0.2">
      <c r="A170" s="25" t="s">
        <v>82</v>
      </c>
      <c r="B170" s="25"/>
      <c r="C170" s="345" t="s">
        <v>331</v>
      </c>
      <c r="D170" s="345"/>
      <c r="E170" s="345"/>
      <c r="F170" s="345"/>
      <c r="G170" s="345"/>
      <c r="H170" s="345"/>
      <c r="I170" s="345"/>
      <c r="J170" s="345"/>
      <c r="K170" s="345"/>
      <c r="L170" s="345"/>
      <c r="M170" s="345"/>
      <c r="N170" s="345"/>
      <c r="O170" s="345"/>
      <c r="P170" s="345"/>
      <c r="Q170" s="345"/>
      <c r="R170" s="345"/>
      <c r="S170" s="345"/>
      <c r="T170" s="345"/>
      <c r="U170" s="345"/>
      <c r="V170" s="345"/>
      <c r="W170" s="345"/>
      <c r="X170" s="345"/>
    </row>
    <row r="171" spans="1:24" ht="29.45" customHeight="1" x14ac:dyDescent="0.2">
      <c r="A171" s="25" t="s">
        <v>83</v>
      </c>
      <c r="B171" s="25"/>
      <c r="C171" s="345" t="s">
        <v>369</v>
      </c>
      <c r="D171" s="345"/>
      <c r="E171" s="345"/>
      <c r="F171" s="345"/>
      <c r="G171" s="345"/>
      <c r="H171" s="345"/>
      <c r="I171" s="345"/>
      <c r="J171" s="345"/>
      <c r="K171" s="345"/>
      <c r="L171" s="345"/>
      <c r="M171" s="345"/>
      <c r="N171" s="345"/>
      <c r="O171" s="345"/>
      <c r="P171" s="345"/>
      <c r="Q171" s="345"/>
      <c r="R171" s="345"/>
      <c r="S171" s="345"/>
      <c r="T171" s="345"/>
      <c r="U171" s="345"/>
      <c r="V171" s="345"/>
      <c r="W171" s="345"/>
      <c r="X171" s="345"/>
    </row>
    <row r="172" spans="1:24" ht="29.45" customHeight="1" x14ac:dyDescent="0.2">
      <c r="A172" s="25" t="s">
        <v>84</v>
      </c>
      <c r="B172" s="25"/>
      <c r="C172" s="345" t="s">
        <v>328</v>
      </c>
      <c r="D172" s="345"/>
      <c r="E172" s="345"/>
      <c r="F172" s="345"/>
      <c r="G172" s="345"/>
      <c r="H172" s="345"/>
      <c r="I172" s="345"/>
      <c r="J172" s="345"/>
      <c r="K172" s="345"/>
      <c r="L172" s="345"/>
      <c r="M172" s="345"/>
      <c r="N172" s="345"/>
      <c r="O172" s="345"/>
      <c r="P172" s="345"/>
      <c r="Q172" s="345"/>
      <c r="R172" s="345"/>
      <c r="S172" s="345"/>
      <c r="T172" s="345"/>
      <c r="U172" s="345"/>
      <c r="V172" s="345"/>
      <c r="W172" s="345"/>
      <c r="X172" s="345"/>
    </row>
    <row r="173" spans="1:24" ht="42.4" customHeight="1" x14ac:dyDescent="0.2">
      <c r="A173" s="25" t="s">
        <v>85</v>
      </c>
      <c r="B173" s="25"/>
      <c r="C173" s="345" t="s">
        <v>370</v>
      </c>
      <c r="D173" s="345"/>
      <c r="E173" s="345"/>
      <c r="F173" s="345"/>
      <c r="G173" s="345"/>
      <c r="H173" s="345"/>
      <c r="I173" s="345"/>
      <c r="J173" s="345"/>
      <c r="K173" s="345"/>
      <c r="L173" s="345"/>
      <c r="M173" s="345"/>
      <c r="N173" s="345"/>
      <c r="O173" s="345"/>
      <c r="P173" s="345"/>
      <c r="Q173" s="345"/>
      <c r="R173" s="345"/>
      <c r="S173" s="345"/>
      <c r="T173" s="345"/>
      <c r="U173" s="345"/>
      <c r="V173" s="345"/>
      <c r="W173" s="345"/>
      <c r="X173" s="345"/>
    </row>
    <row r="174" spans="1:24" ht="16.5" customHeight="1" x14ac:dyDescent="0.2">
      <c r="A174" s="25" t="s">
        <v>86</v>
      </c>
      <c r="B174" s="25"/>
      <c r="C174" s="345" t="s">
        <v>371</v>
      </c>
      <c r="D174" s="345"/>
      <c r="E174" s="345"/>
      <c r="F174" s="345"/>
      <c r="G174" s="345"/>
      <c r="H174" s="345"/>
      <c r="I174" s="345"/>
      <c r="J174" s="345"/>
      <c r="K174" s="345"/>
      <c r="L174" s="345"/>
      <c r="M174" s="345"/>
      <c r="N174" s="345"/>
      <c r="O174" s="345"/>
      <c r="P174" s="345"/>
      <c r="Q174" s="345"/>
      <c r="R174" s="345"/>
      <c r="S174" s="345"/>
      <c r="T174" s="345"/>
      <c r="U174" s="345"/>
      <c r="V174" s="345"/>
      <c r="W174" s="345"/>
      <c r="X174" s="345"/>
    </row>
    <row r="175" spans="1:24" ht="16.5" customHeight="1" x14ac:dyDescent="0.2">
      <c r="A175" s="25" t="s">
        <v>184</v>
      </c>
      <c r="B175" s="25"/>
      <c r="C175" s="345" t="s">
        <v>372</v>
      </c>
      <c r="D175" s="345"/>
      <c r="E175" s="345"/>
      <c r="F175" s="345"/>
      <c r="G175" s="345"/>
      <c r="H175" s="345"/>
      <c r="I175" s="345"/>
      <c r="J175" s="345"/>
      <c r="K175" s="345"/>
      <c r="L175" s="345"/>
      <c r="M175" s="345"/>
      <c r="N175" s="345"/>
      <c r="O175" s="345"/>
      <c r="P175" s="345"/>
      <c r="Q175" s="345"/>
      <c r="R175" s="345"/>
      <c r="S175" s="345"/>
      <c r="T175" s="345"/>
      <c r="U175" s="345"/>
      <c r="V175" s="345"/>
      <c r="W175" s="345"/>
      <c r="X175" s="345"/>
    </row>
    <row r="176" spans="1:24" ht="4.5" customHeight="1" x14ac:dyDescent="0.2"/>
    <row r="177" spans="1:24" ht="16.5" customHeight="1" x14ac:dyDescent="0.2">
      <c r="A177" s="26" t="s">
        <v>95</v>
      </c>
      <c r="B177" s="25"/>
      <c r="C177" s="25"/>
      <c r="D177" s="25"/>
      <c r="E177" s="345" t="s">
        <v>373</v>
      </c>
      <c r="F177" s="345"/>
      <c r="G177" s="345"/>
      <c r="H177" s="345"/>
      <c r="I177" s="345"/>
      <c r="J177" s="345"/>
      <c r="K177" s="345"/>
      <c r="L177" s="345"/>
      <c r="M177" s="345"/>
      <c r="N177" s="345"/>
      <c r="O177" s="345"/>
      <c r="P177" s="345"/>
      <c r="Q177" s="345"/>
      <c r="R177" s="345"/>
      <c r="S177" s="345"/>
      <c r="T177" s="345"/>
      <c r="U177" s="345"/>
      <c r="V177" s="345"/>
      <c r="W177" s="345"/>
      <c r="X177" s="345"/>
    </row>
  </sheetData>
  <mergeCells count="64">
    <mergeCell ref="C173:X173"/>
    <mergeCell ref="C174:X174"/>
    <mergeCell ref="C175:X175"/>
    <mergeCell ref="E177:X177"/>
    <mergeCell ref="C168:X168"/>
    <mergeCell ref="C169:X169"/>
    <mergeCell ref="C170:X170"/>
    <mergeCell ref="C171:X171"/>
    <mergeCell ref="C172:X172"/>
    <mergeCell ref="C159:K159"/>
    <mergeCell ref="C162:K162"/>
    <mergeCell ref="K1:X1"/>
    <mergeCell ref="C165:X165"/>
    <mergeCell ref="C167:X167"/>
    <mergeCell ref="C143:K143"/>
    <mergeCell ref="C146:K146"/>
    <mergeCell ref="C150:K150"/>
    <mergeCell ref="C153:K153"/>
    <mergeCell ref="C156:K156"/>
    <mergeCell ref="C127:K127"/>
    <mergeCell ref="C130:K130"/>
    <mergeCell ref="C134:K134"/>
    <mergeCell ref="C137:K137"/>
    <mergeCell ref="C140:K140"/>
    <mergeCell ref="C111:K111"/>
    <mergeCell ref="C114:K114"/>
    <mergeCell ref="C118:K118"/>
    <mergeCell ref="C121:K121"/>
    <mergeCell ref="C124:K124"/>
    <mergeCell ref="C95:K95"/>
    <mergeCell ref="C98:K98"/>
    <mergeCell ref="C102:K102"/>
    <mergeCell ref="C105:K105"/>
    <mergeCell ref="C108:K108"/>
    <mergeCell ref="C79:K79"/>
    <mergeCell ref="C82:K82"/>
    <mergeCell ref="C86:K86"/>
    <mergeCell ref="C89:K89"/>
    <mergeCell ref="C92:K92"/>
    <mergeCell ref="C63:K63"/>
    <mergeCell ref="C66:K66"/>
    <mergeCell ref="C70:K70"/>
    <mergeCell ref="C73:K73"/>
    <mergeCell ref="C76:K76"/>
    <mergeCell ref="C47:K47"/>
    <mergeCell ref="C50:K50"/>
    <mergeCell ref="C54:K54"/>
    <mergeCell ref="C57:K57"/>
    <mergeCell ref="C60:K60"/>
    <mergeCell ref="C31:K31"/>
    <mergeCell ref="C34:K34"/>
    <mergeCell ref="C38:K38"/>
    <mergeCell ref="C41:K41"/>
    <mergeCell ref="C44:K44"/>
    <mergeCell ref="C15:K15"/>
    <mergeCell ref="C18:K18"/>
    <mergeCell ref="C22:K22"/>
    <mergeCell ref="C25:K25"/>
    <mergeCell ref="C28:K28"/>
    <mergeCell ref="L2:U2"/>
    <mergeCell ref="W2:X2"/>
    <mergeCell ref="C6:K6"/>
    <mergeCell ref="C9:K9"/>
    <mergeCell ref="C12:K12"/>
  </mergeCells>
  <pageMargins left="0.7" right="0.7" top="0.75" bottom="0.75" header="0.3" footer="0.3"/>
  <pageSetup paperSize="9" fitToHeight="0" orientation="landscape" horizontalDpi="300" verticalDpi="300"/>
  <headerFooter scaleWithDoc="0" alignWithMargins="0">
    <oddHeader>&amp;C&amp;"Arial"&amp;8TABLE EA.13</oddHeader>
    <oddFooter>&amp;L&amp;"Arial"&amp;8REPORT ON
GOVERNMENT
SERVICES 2022&amp;R&amp;"Arial"&amp;8HEALTH SECTOR
OVERVIEW
PAGE &amp;B&amp;P&amp;B</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V53"/>
  <sheetViews>
    <sheetView showGridLines="0" workbookViewId="0"/>
  </sheetViews>
  <sheetFormatPr defaultColWidth="11.42578125" defaultRowHeight="12.75" x14ac:dyDescent="0.2"/>
  <cols>
    <col min="1" max="11" width="1.85546875" customWidth="1"/>
    <col min="12" max="12" width="5.42578125" customWidth="1"/>
    <col min="13" max="19" width="14.85546875" customWidth="1"/>
    <col min="20" max="20" width="1.85546875" customWidth="1"/>
    <col min="21" max="21" width="8.85546875" customWidth="1"/>
    <col min="22" max="22" width="14.85546875" customWidth="1"/>
  </cols>
  <sheetData>
    <row r="1" spans="1:22" ht="33.950000000000003" customHeight="1" x14ac:dyDescent="0.2">
      <c r="A1" s="8" t="s">
        <v>374</v>
      </c>
      <c r="B1" s="8"/>
      <c r="C1" s="8"/>
      <c r="D1" s="8"/>
      <c r="E1" s="8"/>
      <c r="F1" s="8"/>
      <c r="G1" s="8"/>
      <c r="H1" s="8"/>
      <c r="I1" s="8"/>
      <c r="J1" s="8"/>
      <c r="K1" s="352" t="s">
        <v>375</v>
      </c>
      <c r="L1" s="353"/>
      <c r="M1" s="353"/>
      <c r="N1" s="353"/>
      <c r="O1" s="353"/>
      <c r="P1" s="353"/>
      <c r="Q1" s="353"/>
      <c r="R1" s="353"/>
      <c r="S1" s="353"/>
      <c r="T1" s="353"/>
      <c r="U1" s="353"/>
      <c r="V1" s="353"/>
    </row>
    <row r="2" spans="1:22" ht="16.5" customHeight="1" x14ac:dyDescent="0.2">
      <c r="A2" s="11"/>
      <c r="B2" s="11"/>
      <c r="C2" s="11"/>
      <c r="D2" s="11"/>
      <c r="E2" s="11"/>
      <c r="F2" s="11"/>
      <c r="G2" s="11"/>
      <c r="H2" s="11"/>
      <c r="I2" s="11"/>
      <c r="J2" s="11"/>
      <c r="K2" s="11"/>
      <c r="L2" s="12" t="s">
        <v>59</v>
      </c>
      <c r="M2" s="105" t="s">
        <v>376</v>
      </c>
      <c r="N2" s="105" t="s">
        <v>377</v>
      </c>
      <c r="O2" s="105" t="s">
        <v>378</v>
      </c>
      <c r="P2" s="105" t="s">
        <v>379</v>
      </c>
      <c r="Q2" s="105" t="s">
        <v>380</v>
      </c>
      <c r="R2" s="105" t="s">
        <v>381</v>
      </c>
      <c r="S2" s="105" t="s">
        <v>382</v>
      </c>
      <c r="T2" s="119"/>
      <c r="U2" s="12" t="s">
        <v>59</v>
      </c>
      <c r="V2" s="105" t="s">
        <v>383</v>
      </c>
    </row>
    <row r="3" spans="1:22" ht="16.5" customHeight="1" x14ac:dyDescent="0.2">
      <c r="A3" s="7" t="s">
        <v>384</v>
      </c>
      <c r="B3" s="7"/>
      <c r="C3" s="7"/>
      <c r="D3" s="7"/>
      <c r="E3" s="7"/>
      <c r="F3" s="7"/>
      <c r="G3" s="7"/>
      <c r="H3" s="7"/>
      <c r="I3" s="7"/>
      <c r="J3" s="7"/>
      <c r="K3" s="7"/>
      <c r="L3" s="9"/>
      <c r="M3" s="10"/>
      <c r="N3" s="10"/>
      <c r="O3" s="10"/>
      <c r="P3" s="10"/>
      <c r="Q3" s="10"/>
      <c r="R3" s="10"/>
      <c r="S3" s="10"/>
      <c r="T3" s="7"/>
      <c r="U3" s="9"/>
      <c r="V3" s="10"/>
    </row>
    <row r="4" spans="1:22" ht="16.5" customHeight="1" x14ac:dyDescent="0.2">
      <c r="A4" s="7"/>
      <c r="B4" s="7" t="s">
        <v>385</v>
      </c>
      <c r="C4" s="7"/>
      <c r="D4" s="7"/>
      <c r="E4" s="7"/>
      <c r="F4" s="7"/>
      <c r="G4" s="7"/>
      <c r="H4" s="7"/>
      <c r="I4" s="7"/>
      <c r="J4" s="7"/>
      <c r="K4" s="7"/>
      <c r="L4" s="9" t="s">
        <v>386</v>
      </c>
      <c r="M4" s="147">
        <v>11.9</v>
      </c>
      <c r="N4" s="147">
        <v>85.5</v>
      </c>
      <c r="O4" s="151">
        <v>319.3</v>
      </c>
      <c r="P4" s="151">
        <v>597.70000000000005</v>
      </c>
      <c r="Q4" s="151">
        <v>880.2</v>
      </c>
      <c r="R4" s="149">
        <v>1371</v>
      </c>
      <c r="S4" s="149">
        <v>2424.4</v>
      </c>
      <c r="T4" s="7"/>
      <c r="U4" s="9" t="s">
        <v>319</v>
      </c>
      <c r="V4" s="151">
        <v>407.3</v>
      </c>
    </row>
    <row r="5" spans="1:22" ht="16.5" customHeight="1" x14ac:dyDescent="0.2">
      <c r="A5" s="7"/>
      <c r="B5" s="7" t="s">
        <v>387</v>
      </c>
      <c r="C5" s="7"/>
      <c r="D5" s="7"/>
      <c r="E5" s="7"/>
      <c r="F5" s="7"/>
      <c r="G5" s="7"/>
      <c r="H5" s="7"/>
      <c r="I5" s="7"/>
      <c r="J5" s="7"/>
      <c r="K5" s="7"/>
      <c r="L5" s="9" t="s">
        <v>386</v>
      </c>
      <c r="M5" s="146">
        <v>4.5999999999999996</v>
      </c>
      <c r="N5" s="147">
        <v>25.8</v>
      </c>
      <c r="O5" s="147">
        <v>99.6</v>
      </c>
      <c r="P5" s="151">
        <v>200.5</v>
      </c>
      <c r="Q5" s="151">
        <v>365.8</v>
      </c>
      <c r="R5" s="151">
        <v>758.9</v>
      </c>
      <c r="S5" s="149">
        <v>1708.5</v>
      </c>
      <c r="T5" s="7"/>
      <c r="U5" s="9" t="s">
        <v>319</v>
      </c>
      <c r="V5" s="151">
        <v>180.3</v>
      </c>
    </row>
    <row r="6" spans="1:22" ht="16.5" customHeight="1" x14ac:dyDescent="0.2">
      <c r="A6" s="7"/>
      <c r="B6" s="7" t="s">
        <v>388</v>
      </c>
      <c r="C6" s="7"/>
      <c r="D6" s="7"/>
      <c r="E6" s="7"/>
      <c r="F6" s="7"/>
      <c r="G6" s="7"/>
      <c r="H6" s="7"/>
      <c r="I6" s="7"/>
      <c r="J6" s="7"/>
      <c r="K6" s="7"/>
      <c r="L6" s="9" t="s">
        <v>386</v>
      </c>
      <c r="M6" s="146">
        <v>8.1999999999999993</v>
      </c>
      <c r="N6" s="147">
        <v>55.5</v>
      </c>
      <c r="O6" s="151">
        <v>207.3</v>
      </c>
      <c r="P6" s="151">
        <v>394.6</v>
      </c>
      <c r="Q6" s="151">
        <v>616.9</v>
      </c>
      <c r="R6" s="149">
        <v>1045</v>
      </c>
      <c r="S6" s="149">
        <v>1983.5</v>
      </c>
      <c r="T6" s="7"/>
      <c r="U6" s="9" t="s">
        <v>319</v>
      </c>
      <c r="V6" s="151">
        <v>289</v>
      </c>
    </row>
    <row r="7" spans="1:22" ht="16.5" customHeight="1" x14ac:dyDescent="0.2">
      <c r="A7" s="7" t="s">
        <v>389</v>
      </c>
      <c r="B7" s="7"/>
      <c r="C7" s="7"/>
      <c r="D7" s="7"/>
      <c r="E7" s="7"/>
      <c r="F7" s="7"/>
      <c r="G7" s="7"/>
      <c r="H7" s="7"/>
      <c r="I7" s="7"/>
      <c r="J7" s="7"/>
      <c r="K7" s="7"/>
      <c r="L7" s="9"/>
      <c r="M7" s="10"/>
      <c r="N7" s="10"/>
      <c r="O7" s="10"/>
      <c r="P7" s="10"/>
      <c r="Q7" s="10"/>
      <c r="R7" s="10"/>
      <c r="S7" s="10"/>
      <c r="T7" s="7"/>
      <c r="U7" s="9"/>
      <c r="V7" s="10"/>
    </row>
    <row r="8" spans="1:22" ht="16.5" customHeight="1" x14ac:dyDescent="0.2">
      <c r="A8" s="7"/>
      <c r="B8" s="7" t="s">
        <v>385</v>
      </c>
      <c r="C8" s="7"/>
      <c r="D8" s="7"/>
      <c r="E8" s="7"/>
      <c r="F8" s="7"/>
      <c r="G8" s="7"/>
      <c r="H8" s="7"/>
      <c r="I8" s="7"/>
      <c r="J8" s="7"/>
      <c r="K8" s="7"/>
      <c r="L8" s="9" t="s">
        <v>386</v>
      </c>
      <c r="M8" s="147">
        <v>12</v>
      </c>
      <c r="N8" s="147">
        <v>92.5</v>
      </c>
      <c r="O8" s="151">
        <v>334.8</v>
      </c>
      <c r="P8" s="151">
        <v>626.20000000000005</v>
      </c>
      <c r="Q8" s="151">
        <v>911</v>
      </c>
      <c r="R8" s="149">
        <v>1431.5</v>
      </c>
      <c r="S8" s="149">
        <v>2489.1999999999998</v>
      </c>
      <c r="T8" s="7"/>
      <c r="U8" s="9" t="s">
        <v>319</v>
      </c>
      <c r="V8" s="151">
        <v>424.8</v>
      </c>
    </row>
    <row r="9" spans="1:22" ht="16.5" customHeight="1" x14ac:dyDescent="0.2">
      <c r="A9" s="7"/>
      <c r="B9" s="7" t="s">
        <v>387</v>
      </c>
      <c r="C9" s="7"/>
      <c r="D9" s="7"/>
      <c r="E9" s="7"/>
      <c r="F9" s="7"/>
      <c r="G9" s="7"/>
      <c r="H9" s="7"/>
      <c r="I9" s="7"/>
      <c r="J9" s="7"/>
      <c r="K9" s="7"/>
      <c r="L9" s="9" t="s">
        <v>386</v>
      </c>
      <c r="M9" s="146">
        <v>5.2</v>
      </c>
      <c r="N9" s="147">
        <v>31.4</v>
      </c>
      <c r="O9" s="151">
        <v>107.1</v>
      </c>
      <c r="P9" s="151">
        <v>201.2</v>
      </c>
      <c r="Q9" s="151">
        <v>378.6</v>
      </c>
      <c r="R9" s="151">
        <v>806.1</v>
      </c>
      <c r="S9" s="149">
        <v>1808.9</v>
      </c>
      <c r="T9" s="7"/>
      <c r="U9" s="9" t="s">
        <v>319</v>
      </c>
      <c r="V9" s="151">
        <v>190</v>
      </c>
    </row>
    <row r="10" spans="1:22" ht="16.5" customHeight="1" x14ac:dyDescent="0.2">
      <c r="A10" s="7"/>
      <c r="B10" s="7" t="s">
        <v>388</v>
      </c>
      <c r="C10" s="7"/>
      <c r="D10" s="7"/>
      <c r="E10" s="7"/>
      <c r="F10" s="7"/>
      <c r="G10" s="7"/>
      <c r="H10" s="7"/>
      <c r="I10" s="7"/>
      <c r="J10" s="7"/>
      <c r="K10" s="7"/>
      <c r="L10" s="9" t="s">
        <v>386</v>
      </c>
      <c r="M10" s="146">
        <v>8.6</v>
      </c>
      <c r="N10" s="147">
        <v>61.8</v>
      </c>
      <c r="O10" s="151">
        <v>218.7</v>
      </c>
      <c r="P10" s="151">
        <v>408.9</v>
      </c>
      <c r="Q10" s="151">
        <v>639.5</v>
      </c>
      <c r="R10" s="149">
        <v>1097.2</v>
      </c>
      <c r="S10" s="149">
        <v>2067.1999999999998</v>
      </c>
      <c r="T10" s="7"/>
      <c r="U10" s="9" t="s">
        <v>319</v>
      </c>
      <c r="V10" s="151">
        <v>302.5</v>
      </c>
    </row>
    <row r="11" spans="1:22" ht="16.5" customHeight="1" x14ac:dyDescent="0.2">
      <c r="A11" s="7" t="s">
        <v>390</v>
      </c>
      <c r="B11" s="7"/>
      <c r="C11" s="7"/>
      <c r="D11" s="7"/>
      <c r="E11" s="7"/>
      <c r="F11" s="7"/>
      <c r="G11" s="7"/>
      <c r="H11" s="7"/>
      <c r="I11" s="7"/>
      <c r="J11" s="7"/>
      <c r="K11" s="7"/>
      <c r="L11" s="9"/>
      <c r="M11" s="10"/>
      <c r="N11" s="10"/>
      <c r="O11" s="10"/>
      <c r="P11" s="10"/>
      <c r="Q11" s="10"/>
      <c r="R11" s="10"/>
      <c r="S11" s="10"/>
      <c r="T11" s="7"/>
      <c r="U11" s="9"/>
      <c r="V11" s="10"/>
    </row>
    <row r="12" spans="1:22" ht="16.5" customHeight="1" x14ac:dyDescent="0.2">
      <c r="A12" s="7"/>
      <c r="B12" s="7" t="s">
        <v>385</v>
      </c>
      <c r="C12" s="7"/>
      <c r="D12" s="7"/>
      <c r="E12" s="7"/>
      <c r="F12" s="7"/>
      <c r="G12" s="7"/>
      <c r="H12" s="7"/>
      <c r="I12" s="7"/>
      <c r="J12" s="7"/>
      <c r="K12" s="7"/>
      <c r="L12" s="9" t="s">
        <v>386</v>
      </c>
      <c r="M12" s="147">
        <v>12.4</v>
      </c>
      <c r="N12" s="147">
        <v>95.3</v>
      </c>
      <c r="O12" s="151">
        <v>334.2</v>
      </c>
      <c r="P12" s="151">
        <v>631</v>
      </c>
      <c r="Q12" s="151">
        <v>919.8</v>
      </c>
      <c r="R12" s="149">
        <v>1469.7</v>
      </c>
      <c r="S12" s="149">
        <v>2614.1</v>
      </c>
      <c r="T12" s="7"/>
      <c r="U12" s="9" t="s">
        <v>319</v>
      </c>
      <c r="V12" s="151">
        <v>432.2</v>
      </c>
    </row>
    <row r="13" spans="1:22" ht="16.5" customHeight="1" x14ac:dyDescent="0.2">
      <c r="A13" s="7"/>
      <c r="B13" s="7" t="s">
        <v>387</v>
      </c>
      <c r="C13" s="7"/>
      <c r="D13" s="7"/>
      <c r="E13" s="7"/>
      <c r="F13" s="7"/>
      <c r="G13" s="7"/>
      <c r="H13" s="7"/>
      <c r="I13" s="7"/>
      <c r="J13" s="7"/>
      <c r="K13" s="7"/>
      <c r="L13" s="9" t="s">
        <v>386</v>
      </c>
      <c r="M13" s="146">
        <v>4.5</v>
      </c>
      <c r="N13" s="147">
        <v>31</v>
      </c>
      <c r="O13" s="151">
        <v>108.4</v>
      </c>
      <c r="P13" s="151">
        <v>209.5</v>
      </c>
      <c r="Q13" s="151">
        <v>395.6</v>
      </c>
      <c r="R13" s="151">
        <v>862.5</v>
      </c>
      <c r="S13" s="149">
        <v>1924.8</v>
      </c>
      <c r="T13" s="7"/>
      <c r="U13" s="9" t="s">
        <v>319</v>
      </c>
      <c r="V13" s="151">
        <v>199.1</v>
      </c>
    </row>
    <row r="14" spans="1:22" ht="16.5" customHeight="1" x14ac:dyDescent="0.2">
      <c r="A14" s="7"/>
      <c r="B14" s="7" t="s">
        <v>388</v>
      </c>
      <c r="C14" s="7"/>
      <c r="D14" s="7"/>
      <c r="E14" s="7"/>
      <c r="F14" s="7"/>
      <c r="G14" s="7"/>
      <c r="H14" s="7"/>
      <c r="I14" s="7"/>
      <c r="J14" s="7"/>
      <c r="K14" s="7"/>
      <c r="L14" s="9" t="s">
        <v>386</v>
      </c>
      <c r="M14" s="146">
        <v>8.4</v>
      </c>
      <c r="N14" s="147">
        <v>63</v>
      </c>
      <c r="O14" s="151">
        <v>219.1</v>
      </c>
      <c r="P14" s="151">
        <v>415.6</v>
      </c>
      <c r="Q14" s="151">
        <v>653.1</v>
      </c>
      <c r="R14" s="149">
        <v>1144.2</v>
      </c>
      <c r="S14" s="149">
        <v>2184.5</v>
      </c>
      <c r="T14" s="7"/>
      <c r="U14" s="9" t="s">
        <v>319</v>
      </c>
      <c r="V14" s="151">
        <v>310.8</v>
      </c>
    </row>
    <row r="15" spans="1:22" ht="16.5" customHeight="1" x14ac:dyDescent="0.2">
      <c r="A15" s="7" t="s">
        <v>115</v>
      </c>
      <c r="B15" s="7"/>
      <c r="C15" s="7"/>
      <c r="D15" s="7"/>
      <c r="E15" s="7"/>
      <c r="F15" s="7"/>
      <c r="G15" s="7"/>
      <c r="H15" s="7"/>
      <c r="I15" s="7"/>
      <c r="J15" s="7"/>
      <c r="K15" s="7"/>
      <c r="L15" s="9"/>
      <c r="M15" s="10"/>
      <c r="N15" s="10"/>
      <c r="O15" s="10"/>
      <c r="P15" s="10"/>
      <c r="Q15" s="10"/>
      <c r="R15" s="10"/>
      <c r="S15" s="10"/>
      <c r="T15" s="7"/>
      <c r="U15" s="9"/>
      <c r="V15" s="10"/>
    </row>
    <row r="16" spans="1:22" ht="16.5" customHeight="1" x14ac:dyDescent="0.2">
      <c r="A16" s="7"/>
      <c r="B16" s="7" t="s">
        <v>385</v>
      </c>
      <c r="C16" s="7"/>
      <c r="D16" s="7"/>
      <c r="E16" s="7"/>
      <c r="F16" s="7"/>
      <c r="G16" s="7"/>
      <c r="H16" s="7"/>
      <c r="I16" s="7"/>
      <c r="J16" s="7"/>
      <c r="K16" s="7"/>
      <c r="L16" s="9" t="s">
        <v>386</v>
      </c>
      <c r="M16" s="147">
        <v>13.1</v>
      </c>
      <c r="N16" s="147">
        <v>97.5</v>
      </c>
      <c r="O16" s="151">
        <v>341.1</v>
      </c>
      <c r="P16" s="151">
        <v>644</v>
      </c>
      <c r="Q16" s="151">
        <v>956.3</v>
      </c>
      <c r="R16" s="149">
        <v>1554.9</v>
      </c>
      <c r="S16" s="149">
        <v>2793.5</v>
      </c>
      <c r="T16" s="7"/>
      <c r="U16" s="9" t="s">
        <v>319</v>
      </c>
      <c r="V16" s="151">
        <v>449.3</v>
      </c>
    </row>
    <row r="17" spans="1:22" ht="16.5" customHeight="1" x14ac:dyDescent="0.2">
      <c r="A17" s="7"/>
      <c r="B17" s="7" t="s">
        <v>387</v>
      </c>
      <c r="C17" s="7"/>
      <c r="D17" s="7"/>
      <c r="E17" s="7"/>
      <c r="F17" s="7"/>
      <c r="G17" s="7"/>
      <c r="H17" s="7"/>
      <c r="I17" s="7"/>
      <c r="J17" s="7"/>
      <c r="K17" s="7"/>
      <c r="L17" s="9" t="s">
        <v>386</v>
      </c>
      <c r="M17" s="146">
        <v>5</v>
      </c>
      <c r="N17" s="147">
        <v>33.4</v>
      </c>
      <c r="O17" s="151">
        <v>108.2</v>
      </c>
      <c r="P17" s="151">
        <v>213.4</v>
      </c>
      <c r="Q17" s="151">
        <v>405.8</v>
      </c>
      <c r="R17" s="151">
        <v>877</v>
      </c>
      <c r="S17" s="149">
        <v>2026.1</v>
      </c>
      <c r="T17" s="7"/>
      <c r="U17" s="9" t="s">
        <v>319</v>
      </c>
      <c r="V17" s="151">
        <v>204.4</v>
      </c>
    </row>
    <row r="18" spans="1:22" ht="16.5" customHeight="1" x14ac:dyDescent="0.2">
      <c r="A18" s="7"/>
      <c r="B18" s="7" t="s">
        <v>388</v>
      </c>
      <c r="C18" s="7"/>
      <c r="D18" s="7"/>
      <c r="E18" s="7"/>
      <c r="F18" s="7"/>
      <c r="G18" s="7"/>
      <c r="H18" s="7"/>
      <c r="I18" s="7"/>
      <c r="J18" s="7"/>
      <c r="K18" s="7"/>
      <c r="L18" s="9" t="s">
        <v>386</v>
      </c>
      <c r="M18" s="146">
        <v>9</v>
      </c>
      <c r="N18" s="147">
        <v>65.3</v>
      </c>
      <c r="O18" s="151">
        <v>222.6</v>
      </c>
      <c r="P18" s="151">
        <v>424.2</v>
      </c>
      <c r="Q18" s="151">
        <v>676.9</v>
      </c>
      <c r="R18" s="149">
        <v>1189.9000000000001</v>
      </c>
      <c r="S18" s="149">
        <v>2311.1</v>
      </c>
      <c r="T18" s="7"/>
      <c r="U18" s="9" t="s">
        <v>319</v>
      </c>
      <c r="V18" s="151">
        <v>321.5</v>
      </c>
    </row>
    <row r="19" spans="1:22" ht="16.5" customHeight="1" x14ac:dyDescent="0.2">
      <c r="A19" s="7" t="s">
        <v>116</v>
      </c>
      <c r="B19" s="7"/>
      <c r="C19" s="7"/>
      <c r="D19" s="7"/>
      <c r="E19" s="7"/>
      <c r="F19" s="7"/>
      <c r="G19" s="7"/>
      <c r="H19" s="7"/>
      <c r="I19" s="7"/>
      <c r="J19" s="7"/>
      <c r="K19" s="7"/>
      <c r="L19" s="9"/>
      <c r="M19" s="10"/>
      <c r="N19" s="10"/>
      <c r="O19" s="10"/>
      <c r="P19" s="10"/>
      <c r="Q19" s="10"/>
      <c r="R19" s="10"/>
      <c r="S19" s="10"/>
      <c r="T19" s="7"/>
      <c r="U19" s="9"/>
      <c r="V19" s="10"/>
    </row>
    <row r="20" spans="1:22" ht="16.5" customHeight="1" x14ac:dyDescent="0.2">
      <c r="A20" s="7"/>
      <c r="B20" s="7" t="s">
        <v>385</v>
      </c>
      <c r="C20" s="7"/>
      <c r="D20" s="7"/>
      <c r="E20" s="7"/>
      <c r="F20" s="7"/>
      <c r="G20" s="7"/>
      <c r="H20" s="7"/>
      <c r="I20" s="7"/>
      <c r="J20" s="7"/>
      <c r="K20" s="7"/>
      <c r="L20" s="9" t="s">
        <v>386</v>
      </c>
      <c r="M20" s="147">
        <v>13.2</v>
      </c>
      <c r="N20" s="151">
        <v>105.9</v>
      </c>
      <c r="O20" s="151">
        <v>351.9</v>
      </c>
      <c r="P20" s="151">
        <v>654.5</v>
      </c>
      <c r="Q20" s="149">
        <v>1003.1</v>
      </c>
      <c r="R20" s="149">
        <v>1633.4</v>
      </c>
      <c r="S20" s="149">
        <v>2903.2</v>
      </c>
      <c r="T20" s="7"/>
      <c r="U20" s="9" t="s">
        <v>319</v>
      </c>
      <c r="V20" s="151">
        <v>467.4</v>
      </c>
    </row>
    <row r="21" spans="1:22" ht="16.5" customHeight="1" x14ac:dyDescent="0.2">
      <c r="A21" s="7"/>
      <c r="B21" s="7" t="s">
        <v>387</v>
      </c>
      <c r="C21" s="7"/>
      <c r="D21" s="7"/>
      <c r="E21" s="7"/>
      <c r="F21" s="7"/>
      <c r="G21" s="7"/>
      <c r="H21" s="7"/>
      <c r="I21" s="7"/>
      <c r="J21" s="7"/>
      <c r="K21" s="7"/>
      <c r="L21" s="9" t="s">
        <v>386</v>
      </c>
      <c r="M21" s="146">
        <v>4.5</v>
      </c>
      <c r="N21" s="147">
        <v>32.5</v>
      </c>
      <c r="O21" s="151">
        <v>111.3</v>
      </c>
      <c r="P21" s="151">
        <v>215</v>
      </c>
      <c r="Q21" s="151">
        <v>412.1</v>
      </c>
      <c r="R21" s="151">
        <v>905</v>
      </c>
      <c r="S21" s="149">
        <v>2117.1</v>
      </c>
      <c r="T21" s="7"/>
      <c r="U21" s="9" t="s">
        <v>319</v>
      </c>
      <c r="V21" s="151">
        <v>209.4</v>
      </c>
    </row>
    <row r="22" spans="1:22" ht="16.5" customHeight="1" x14ac:dyDescent="0.2">
      <c r="A22" s="7"/>
      <c r="B22" s="7" t="s">
        <v>388</v>
      </c>
      <c r="C22" s="7"/>
      <c r="D22" s="7"/>
      <c r="E22" s="7"/>
      <c r="F22" s="7"/>
      <c r="G22" s="7"/>
      <c r="H22" s="7"/>
      <c r="I22" s="7"/>
      <c r="J22" s="7"/>
      <c r="K22" s="7"/>
      <c r="L22" s="9" t="s">
        <v>386</v>
      </c>
      <c r="M22" s="146">
        <v>8.8000000000000007</v>
      </c>
      <c r="N22" s="147">
        <v>69</v>
      </c>
      <c r="O22" s="151">
        <v>229.8</v>
      </c>
      <c r="P22" s="151">
        <v>430.7</v>
      </c>
      <c r="Q22" s="151">
        <v>703.5</v>
      </c>
      <c r="R22" s="149">
        <v>1239.9000000000001</v>
      </c>
      <c r="S22" s="149">
        <v>2405.1999999999998</v>
      </c>
      <c r="T22" s="7"/>
      <c r="U22" s="9" t="s">
        <v>319</v>
      </c>
      <c r="V22" s="151">
        <v>332.8</v>
      </c>
    </row>
    <row r="23" spans="1:22" ht="16.5" customHeight="1" x14ac:dyDescent="0.2">
      <c r="A23" s="7" t="s">
        <v>117</v>
      </c>
      <c r="B23" s="7"/>
      <c r="C23" s="7"/>
      <c r="D23" s="7"/>
      <c r="E23" s="7"/>
      <c r="F23" s="7"/>
      <c r="G23" s="7"/>
      <c r="H23" s="7"/>
      <c r="I23" s="7"/>
      <c r="J23" s="7"/>
      <c r="K23" s="7"/>
      <c r="L23" s="9"/>
      <c r="M23" s="10"/>
      <c r="N23" s="10"/>
      <c r="O23" s="10"/>
      <c r="P23" s="10"/>
      <c r="Q23" s="10"/>
      <c r="R23" s="10"/>
      <c r="S23" s="10"/>
      <c r="T23" s="7"/>
      <c r="U23" s="9"/>
      <c r="V23" s="10"/>
    </row>
    <row r="24" spans="1:22" ht="16.5" customHeight="1" x14ac:dyDescent="0.2">
      <c r="A24" s="7"/>
      <c r="B24" s="7" t="s">
        <v>385</v>
      </c>
      <c r="C24" s="7"/>
      <c r="D24" s="7"/>
      <c r="E24" s="7"/>
      <c r="F24" s="7"/>
      <c r="G24" s="7"/>
      <c r="H24" s="7"/>
      <c r="I24" s="7"/>
      <c r="J24" s="7"/>
      <c r="K24" s="7"/>
      <c r="L24" s="9" t="s">
        <v>386</v>
      </c>
      <c r="M24" s="147">
        <v>15.4</v>
      </c>
      <c r="N24" s="151">
        <v>109.3</v>
      </c>
      <c r="O24" s="151">
        <v>370.4</v>
      </c>
      <c r="P24" s="151">
        <v>691.1</v>
      </c>
      <c r="Q24" s="149">
        <v>1055.0999999999999</v>
      </c>
      <c r="R24" s="149">
        <v>1758.6</v>
      </c>
      <c r="S24" s="149">
        <v>3159.1</v>
      </c>
      <c r="T24" s="7"/>
      <c r="U24" s="9" t="s">
        <v>319</v>
      </c>
      <c r="V24" s="151">
        <v>496.8</v>
      </c>
    </row>
    <row r="25" spans="1:22" ht="16.5" customHeight="1" x14ac:dyDescent="0.2">
      <c r="A25" s="7"/>
      <c r="B25" s="7" t="s">
        <v>387</v>
      </c>
      <c r="C25" s="7"/>
      <c r="D25" s="7"/>
      <c r="E25" s="7"/>
      <c r="F25" s="7"/>
      <c r="G25" s="7"/>
      <c r="H25" s="7"/>
      <c r="I25" s="7"/>
      <c r="J25" s="7"/>
      <c r="K25" s="7"/>
      <c r="L25" s="9" t="s">
        <v>386</v>
      </c>
      <c r="M25" s="146">
        <v>5.0999999999999996</v>
      </c>
      <c r="N25" s="147">
        <v>39.6</v>
      </c>
      <c r="O25" s="151">
        <v>119.4</v>
      </c>
      <c r="P25" s="151">
        <v>234.5</v>
      </c>
      <c r="Q25" s="151">
        <v>459.1</v>
      </c>
      <c r="R25" s="149">
        <v>1007.7</v>
      </c>
      <c r="S25" s="149">
        <v>2364.9</v>
      </c>
      <c r="T25" s="7"/>
      <c r="U25" s="9" t="s">
        <v>319</v>
      </c>
      <c r="V25" s="151">
        <v>232.5</v>
      </c>
    </row>
    <row r="26" spans="1:22" ht="16.5" customHeight="1" x14ac:dyDescent="0.2">
      <c r="A26" s="7"/>
      <c r="B26" s="7" t="s">
        <v>388</v>
      </c>
      <c r="C26" s="7"/>
      <c r="D26" s="7"/>
      <c r="E26" s="7"/>
      <c r="F26" s="7"/>
      <c r="G26" s="7"/>
      <c r="H26" s="7"/>
      <c r="I26" s="7"/>
      <c r="J26" s="7"/>
      <c r="K26" s="7"/>
      <c r="L26" s="9" t="s">
        <v>386</v>
      </c>
      <c r="M26" s="147">
        <v>10.3</v>
      </c>
      <c r="N26" s="147">
        <v>74.2</v>
      </c>
      <c r="O26" s="151">
        <v>243.2</v>
      </c>
      <c r="P26" s="151">
        <v>459.3</v>
      </c>
      <c r="Q26" s="151">
        <v>753.3</v>
      </c>
      <c r="R26" s="149">
        <v>1351.3</v>
      </c>
      <c r="S26" s="149">
        <v>2651.4</v>
      </c>
      <c r="T26" s="7"/>
      <c r="U26" s="9" t="s">
        <v>319</v>
      </c>
      <c r="V26" s="151">
        <v>358.9</v>
      </c>
    </row>
    <row r="27" spans="1:22" ht="16.5" customHeight="1" x14ac:dyDescent="0.2">
      <c r="A27" s="7" t="s">
        <v>118</v>
      </c>
      <c r="B27" s="7"/>
      <c r="C27" s="7"/>
      <c r="D27" s="7"/>
      <c r="E27" s="7"/>
      <c r="F27" s="7"/>
      <c r="G27" s="7"/>
      <c r="H27" s="7"/>
      <c r="I27" s="7"/>
      <c r="J27" s="7"/>
      <c r="K27" s="7"/>
      <c r="L27" s="9"/>
      <c r="M27" s="10"/>
      <c r="N27" s="10"/>
      <c r="O27" s="10"/>
      <c r="P27" s="10"/>
      <c r="Q27" s="10"/>
      <c r="R27" s="10"/>
      <c r="S27" s="10"/>
      <c r="T27" s="7"/>
      <c r="U27" s="9"/>
      <c r="V27" s="10"/>
    </row>
    <row r="28" spans="1:22" ht="16.5" customHeight="1" x14ac:dyDescent="0.2">
      <c r="A28" s="7"/>
      <c r="B28" s="7" t="s">
        <v>385</v>
      </c>
      <c r="C28" s="7"/>
      <c r="D28" s="7"/>
      <c r="E28" s="7"/>
      <c r="F28" s="7"/>
      <c r="G28" s="7"/>
      <c r="H28" s="7"/>
      <c r="I28" s="7"/>
      <c r="J28" s="7"/>
      <c r="K28" s="7"/>
      <c r="L28" s="9" t="s">
        <v>386</v>
      </c>
      <c r="M28" s="147">
        <v>16.5</v>
      </c>
      <c r="N28" s="151">
        <v>117.5</v>
      </c>
      <c r="O28" s="151">
        <v>385.7</v>
      </c>
      <c r="P28" s="151">
        <v>718.4</v>
      </c>
      <c r="Q28" s="149">
        <v>1126.9000000000001</v>
      </c>
      <c r="R28" s="149">
        <v>1848.9</v>
      </c>
      <c r="S28" s="149">
        <v>3287.6</v>
      </c>
      <c r="T28" s="7"/>
      <c r="U28" s="9" t="s">
        <v>319</v>
      </c>
      <c r="V28" s="151">
        <v>522.20000000000005</v>
      </c>
    </row>
    <row r="29" spans="1:22" ht="16.5" customHeight="1" x14ac:dyDescent="0.2">
      <c r="A29" s="7"/>
      <c r="B29" s="7" t="s">
        <v>387</v>
      </c>
      <c r="C29" s="7"/>
      <c r="D29" s="7"/>
      <c r="E29" s="7"/>
      <c r="F29" s="7"/>
      <c r="G29" s="7"/>
      <c r="H29" s="7"/>
      <c r="I29" s="7"/>
      <c r="J29" s="7"/>
      <c r="K29" s="7"/>
      <c r="L29" s="9" t="s">
        <v>386</v>
      </c>
      <c r="M29" s="146">
        <v>4.3</v>
      </c>
      <c r="N29" s="147">
        <v>39.299999999999997</v>
      </c>
      <c r="O29" s="151">
        <v>124.9</v>
      </c>
      <c r="P29" s="151">
        <v>245.7</v>
      </c>
      <c r="Q29" s="151">
        <v>487.3</v>
      </c>
      <c r="R29" s="149">
        <v>1090.3</v>
      </c>
      <c r="S29" s="149">
        <v>2407.1999999999998</v>
      </c>
      <c r="T29" s="7"/>
      <c r="U29" s="9" t="s">
        <v>319</v>
      </c>
      <c r="V29" s="151">
        <v>244.3</v>
      </c>
    </row>
    <row r="30" spans="1:22" ht="16.5" customHeight="1" x14ac:dyDescent="0.2">
      <c r="A30" s="7"/>
      <c r="B30" s="7" t="s">
        <v>388</v>
      </c>
      <c r="C30" s="7"/>
      <c r="D30" s="7"/>
      <c r="E30" s="7"/>
      <c r="F30" s="7"/>
      <c r="G30" s="7"/>
      <c r="H30" s="7"/>
      <c r="I30" s="7"/>
      <c r="J30" s="7"/>
      <c r="K30" s="7"/>
      <c r="L30" s="9" t="s">
        <v>386</v>
      </c>
      <c r="M30" s="147">
        <v>10.5</v>
      </c>
      <c r="N30" s="147">
        <v>78.099999999999994</v>
      </c>
      <c r="O30" s="151">
        <v>253.9</v>
      </c>
      <c r="P30" s="151">
        <v>479.1</v>
      </c>
      <c r="Q30" s="151">
        <v>803.2</v>
      </c>
      <c r="R30" s="149">
        <v>1435.4</v>
      </c>
      <c r="S30" s="149">
        <v>2720</v>
      </c>
      <c r="T30" s="7"/>
      <c r="U30" s="9" t="s">
        <v>319</v>
      </c>
      <c r="V30" s="151">
        <v>377.1</v>
      </c>
    </row>
    <row r="31" spans="1:22" ht="16.5" customHeight="1" x14ac:dyDescent="0.2">
      <c r="A31" s="7" t="s">
        <v>119</v>
      </c>
      <c r="B31" s="7"/>
      <c r="C31" s="7"/>
      <c r="D31" s="7"/>
      <c r="E31" s="7"/>
      <c r="F31" s="7"/>
      <c r="G31" s="7"/>
      <c r="H31" s="7"/>
      <c r="I31" s="7"/>
      <c r="J31" s="7"/>
      <c r="K31" s="7"/>
      <c r="L31" s="9"/>
      <c r="M31" s="10"/>
      <c r="N31" s="10"/>
      <c r="O31" s="10"/>
      <c r="P31" s="10"/>
      <c r="Q31" s="10"/>
      <c r="R31" s="10"/>
      <c r="S31" s="10"/>
      <c r="T31" s="7"/>
      <c r="U31" s="9"/>
      <c r="V31" s="10"/>
    </row>
    <row r="32" spans="1:22" ht="16.5" customHeight="1" x14ac:dyDescent="0.2">
      <c r="A32" s="7"/>
      <c r="B32" s="7" t="s">
        <v>385</v>
      </c>
      <c r="C32" s="7"/>
      <c r="D32" s="7"/>
      <c r="E32" s="7"/>
      <c r="F32" s="7"/>
      <c r="G32" s="7"/>
      <c r="H32" s="7"/>
      <c r="I32" s="7"/>
      <c r="J32" s="7"/>
      <c r="K32" s="7"/>
      <c r="L32" s="9" t="s">
        <v>386</v>
      </c>
      <c r="M32" s="147">
        <v>15.2</v>
      </c>
      <c r="N32" s="151">
        <v>132.9</v>
      </c>
      <c r="O32" s="151">
        <v>399.6</v>
      </c>
      <c r="P32" s="151">
        <v>752.7</v>
      </c>
      <c r="Q32" s="149">
        <v>1194.3</v>
      </c>
      <c r="R32" s="149">
        <v>2000.2</v>
      </c>
      <c r="S32" s="149">
        <v>3616.8</v>
      </c>
      <c r="T32" s="7"/>
      <c r="U32" s="9" t="s">
        <v>319</v>
      </c>
      <c r="V32" s="151">
        <v>557.1</v>
      </c>
    </row>
    <row r="33" spans="1:22" ht="16.5" customHeight="1" x14ac:dyDescent="0.2">
      <c r="A33" s="7"/>
      <c r="B33" s="7" t="s">
        <v>387</v>
      </c>
      <c r="C33" s="7"/>
      <c r="D33" s="7"/>
      <c r="E33" s="7"/>
      <c r="F33" s="7"/>
      <c r="G33" s="7"/>
      <c r="H33" s="7"/>
      <c r="I33" s="7"/>
      <c r="J33" s="7"/>
      <c r="K33" s="7"/>
      <c r="L33" s="9" t="s">
        <v>386</v>
      </c>
      <c r="M33" s="146">
        <v>5.3</v>
      </c>
      <c r="N33" s="147">
        <v>40.799999999999997</v>
      </c>
      <c r="O33" s="151">
        <v>135.4</v>
      </c>
      <c r="P33" s="151">
        <v>256.39999999999998</v>
      </c>
      <c r="Q33" s="151">
        <v>520</v>
      </c>
      <c r="R33" s="149">
        <v>1210.2</v>
      </c>
      <c r="S33" s="149">
        <v>2646.2</v>
      </c>
      <c r="T33" s="7"/>
      <c r="U33" s="9" t="s">
        <v>319</v>
      </c>
      <c r="V33" s="151">
        <v>264.89999999999998</v>
      </c>
    </row>
    <row r="34" spans="1:22" ht="16.5" customHeight="1" x14ac:dyDescent="0.2">
      <c r="A34" s="7"/>
      <c r="B34" s="7" t="s">
        <v>388</v>
      </c>
      <c r="C34" s="7"/>
      <c r="D34" s="7"/>
      <c r="E34" s="7"/>
      <c r="F34" s="7"/>
      <c r="G34" s="7"/>
      <c r="H34" s="7"/>
      <c r="I34" s="7"/>
      <c r="J34" s="7"/>
      <c r="K34" s="7"/>
      <c r="L34" s="9" t="s">
        <v>386</v>
      </c>
      <c r="M34" s="147">
        <v>10.3</v>
      </c>
      <c r="N34" s="147">
        <v>86.5</v>
      </c>
      <c r="O34" s="151">
        <v>266.2</v>
      </c>
      <c r="P34" s="151">
        <v>502.3</v>
      </c>
      <c r="Q34" s="151">
        <v>853.2</v>
      </c>
      <c r="R34" s="149">
        <v>1567.1</v>
      </c>
      <c r="S34" s="149">
        <v>2985.6</v>
      </c>
      <c r="T34" s="7"/>
      <c r="U34" s="9" t="s">
        <v>319</v>
      </c>
      <c r="V34" s="151">
        <v>404.4</v>
      </c>
    </row>
    <row r="35" spans="1:22" ht="16.5" customHeight="1" x14ac:dyDescent="0.2">
      <c r="A35" s="7" t="s">
        <v>120</v>
      </c>
      <c r="B35" s="7"/>
      <c r="C35" s="7"/>
      <c r="D35" s="7"/>
      <c r="E35" s="7"/>
      <c r="F35" s="7"/>
      <c r="G35" s="7"/>
      <c r="H35" s="7"/>
      <c r="I35" s="7"/>
      <c r="J35" s="7"/>
      <c r="K35" s="7"/>
      <c r="L35" s="9"/>
      <c r="M35" s="10"/>
      <c r="N35" s="10"/>
      <c r="O35" s="10"/>
      <c r="P35" s="10"/>
      <c r="Q35" s="10"/>
      <c r="R35" s="10"/>
      <c r="S35" s="10"/>
      <c r="T35" s="7"/>
      <c r="U35" s="9"/>
      <c r="V35" s="10"/>
    </row>
    <row r="36" spans="1:22" ht="16.5" customHeight="1" x14ac:dyDescent="0.2">
      <c r="A36" s="7"/>
      <c r="B36" s="7" t="s">
        <v>385</v>
      </c>
      <c r="C36" s="7"/>
      <c r="D36" s="7"/>
      <c r="E36" s="7"/>
      <c r="F36" s="7"/>
      <c r="G36" s="7"/>
      <c r="H36" s="7"/>
      <c r="I36" s="7"/>
      <c r="J36" s="7"/>
      <c r="K36" s="7"/>
      <c r="L36" s="9" t="s">
        <v>386</v>
      </c>
      <c r="M36" s="147">
        <v>15.8</v>
      </c>
      <c r="N36" s="151">
        <v>125.7</v>
      </c>
      <c r="O36" s="151">
        <v>416.7</v>
      </c>
      <c r="P36" s="151">
        <v>784.5</v>
      </c>
      <c r="Q36" s="149">
        <v>1262.8</v>
      </c>
      <c r="R36" s="149">
        <v>2116.6</v>
      </c>
      <c r="S36" s="149">
        <v>3779.4</v>
      </c>
      <c r="T36" s="7"/>
      <c r="U36" s="9" t="s">
        <v>319</v>
      </c>
      <c r="V36" s="151">
        <v>581.9</v>
      </c>
    </row>
    <row r="37" spans="1:22" ht="16.5" customHeight="1" x14ac:dyDescent="0.2">
      <c r="A37" s="7"/>
      <c r="B37" s="7" t="s">
        <v>387</v>
      </c>
      <c r="C37" s="7"/>
      <c r="D37" s="7"/>
      <c r="E37" s="7"/>
      <c r="F37" s="7"/>
      <c r="G37" s="7"/>
      <c r="H37" s="7"/>
      <c r="I37" s="7"/>
      <c r="J37" s="7"/>
      <c r="K37" s="7"/>
      <c r="L37" s="9" t="s">
        <v>386</v>
      </c>
      <c r="M37" s="146">
        <v>6.4</v>
      </c>
      <c r="N37" s="147">
        <v>40.6</v>
      </c>
      <c r="O37" s="151">
        <v>134.30000000000001</v>
      </c>
      <c r="P37" s="151">
        <v>273.8</v>
      </c>
      <c r="Q37" s="151">
        <v>577</v>
      </c>
      <c r="R37" s="149">
        <v>1275.4000000000001</v>
      </c>
      <c r="S37" s="149">
        <v>2852.5</v>
      </c>
      <c r="T37" s="7"/>
      <c r="U37" s="9" t="s">
        <v>319</v>
      </c>
      <c r="V37" s="151">
        <v>281.89999999999998</v>
      </c>
    </row>
    <row r="38" spans="1:22" ht="16.5" customHeight="1" x14ac:dyDescent="0.2">
      <c r="A38" s="7"/>
      <c r="B38" s="7" t="s">
        <v>388</v>
      </c>
      <c r="C38" s="7"/>
      <c r="D38" s="7"/>
      <c r="E38" s="7"/>
      <c r="F38" s="7"/>
      <c r="G38" s="7"/>
      <c r="H38" s="7"/>
      <c r="I38" s="7"/>
      <c r="J38" s="7"/>
      <c r="K38" s="7"/>
      <c r="L38" s="9" t="s">
        <v>386</v>
      </c>
      <c r="M38" s="147">
        <v>11.1</v>
      </c>
      <c r="N38" s="147">
        <v>82.8</v>
      </c>
      <c r="O38" s="151">
        <v>274.2</v>
      </c>
      <c r="P38" s="151">
        <v>527.6</v>
      </c>
      <c r="Q38" s="151">
        <v>916.1</v>
      </c>
      <c r="R38" s="149">
        <v>1652.2</v>
      </c>
      <c r="S38" s="149">
        <v>3171.9</v>
      </c>
      <c r="T38" s="7"/>
      <c r="U38" s="9" t="s">
        <v>319</v>
      </c>
      <c r="V38" s="151">
        <v>425</v>
      </c>
    </row>
    <row r="39" spans="1:22" ht="16.5" customHeight="1" x14ac:dyDescent="0.2">
      <c r="A39" s="7" t="s">
        <v>121</v>
      </c>
      <c r="B39" s="7"/>
      <c r="C39" s="7"/>
      <c r="D39" s="7"/>
      <c r="E39" s="7"/>
      <c r="F39" s="7"/>
      <c r="G39" s="7"/>
      <c r="H39" s="7"/>
      <c r="I39" s="7"/>
      <c r="J39" s="7"/>
      <c r="K39" s="7"/>
      <c r="L39" s="9"/>
      <c r="M39" s="10"/>
      <c r="N39" s="10"/>
      <c r="O39" s="10"/>
      <c r="P39" s="10"/>
      <c r="Q39" s="10"/>
      <c r="R39" s="10"/>
      <c r="S39" s="10"/>
      <c r="T39" s="7"/>
      <c r="U39" s="9"/>
      <c r="V39" s="10"/>
    </row>
    <row r="40" spans="1:22" ht="16.5" customHeight="1" x14ac:dyDescent="0.2">
      <c r="A40" s="7"/>
      <c r="B40" s="7" t="s">
        <v>385</v>
      </c>
      <c r="C40" s="7"/>
      <c r="D40" s="7"/>
      <c r="E40" s="7"/>
      <c r="F40" s="7"/>
      <c r="G40" s="7"/>
      <c r="H40" s="7"/>
      <c r="I40" s="7"/>
      <c r="J40" s="7"/>
      <c r="K40" s="7"/>
      <c r="L40" s="9" t="s">
        <v>386</v>
      </c>
      <c r="M40" s="147">
        <v>17.3</v>
      </c>
      <c r="N40" s="151">
        <v>131.30000000000001</v>
      </c>
      <c r="O40" s="151">
        <v>437.3</v>
      </c>
      <c r="P40" s="151">
        <v>823.2</v>
      </c>
      <c r="Q40" s="149">
        <v>1324.1</v>
      </c>
      <c r="R40" s="149">
        <v>2213.4</v>
      </c>
      <c r="S40" s="149">
        <v>3933.6</v>
      </c>
      <c r="T40" s="7"/>
      <c r="U40" s="9" t="s">
        <v>319</v>
      </c>
      <c r="V40" s="151">
        <v>609.4</v>
      </c>
    </row>
    <row r="41" spans="1:22" ht="16.5" customHeight="1" x14ac:dyDescent="0.2">
      <c r="A41" s="7"/>
      <c r="B41" s="7" t="s">
        <v>387</v>
      </c>
      <c r="C41" s="7"/>
      <c r="D41" s="7"/>
      <c r="E41" s="7"/>
      <c r="F41" s="7"/>
      <c r="G41" s="7"/>
      <c r="H41" s="7"/>
      <c r="I41" s="7"/>
      <c r="J41" s="7"/>
      <c r="K41" s="7"/>
      <c r="L41" s="9" t="s">
        <v>386</v>
      </c>
      <c r="M41" s="146">
        <v>5.2</v>
      </c>
      <c r="N41" s="147">
        <v>43.3</v>
      </c>
      <c r="O41" s="151">
        <v>139.9</v>
      </c>
      <c r="P41" s="151">
        <v>283.5</v>
      </c>
      <c r="Q41" s="151">
        <v>618.4</v>
      </c>
      <c r="R41" s="149">
        <v>1385.8</v>
      </c>
      <c r="S41" s="149">
        <v>2908.1</v>
      </c>
      <c r="T41" s="7"/>
      <c r="U41" s="9" t="s">
        <v>319</v>
      </c>
      <c r="V41" s="151">
        <v>297.60000000000002</v>
      </c>
    </row>
    <row r="42" spans="1:22" ht="16.5" customHeight="1" x14ac:dyDescent="0.2">
      <c r="A42" s="13"/>
      <c r="B42" s="13" t="s">
        <v>388</v>
      </c>
      <c r="C42" s="13"/>
      <c r="D42" s="13"/>
      <c r="E42" s="13"/>
      <c r="F42" s="13"/>
      <c r="G42" s="13"/>
      <c r="H42" s="13"/>
      <c r="I42" s="13"/>
      <c r="J42" s="13"/>
      <c r="K42" s="13"/>
      <c r="L42" s="14" t="s">
        <v>386</v>
      </c>
      <c r="M42" s="148">
        <v>11.3</v>
      </c>
      <c r="N42" s="148">
        <v>87</v>
      </c>
      <c r="O42" s="152">
        <v>287.3</v>
      </c>
      <c r="P42" s="152">
        <v>552.20000000000005</v>
      </c>
      <c r="Q42" s="152">
        <v>966.3</v>
      </c>
      <c r="R42" s="150">
        <v>1754.9</v>
      </c>
      <c r="S42" s="150">
        <v>3257.2</v>
      </c>
      <c r="T42" s="13"/>
      <c r="U42" s="14" t="s">
        <v>319</v>
      </c>
      <c r="V42" s="152">
        <v>446.1</v>
      </c>
    </row>
    <row r="43" spans="1:22" ht="4.5" customHeight="1" x14ac:dyDescent="0.2">
      <c r="A43" s="25"/>
      <c r="B43" s="25"/>
      <c r="C43" s="2"/>
      <c r="D43" s="2"/>
      <c r="E43" s="2"/>
      <c r="F43" s="2"/>
      <c r="G43" s="2"/>
      <c r="H43" s="2"/>
      <c r="I43" s="2"/>
      <c r="J43" s="2"/>
      <c r="K43" s="2"/>
      <c r="L43" s="2"/>
      <c r="M43" s="2"/>
      <c r="N43" s="2"/>
      <c r="O43" s="2"/>
      <c r="P43" s="2"/>
      <c r="Q43" s="2"/>
      <c r="R43" s="2"/>
      <c r="S43" s="2"/>
      <c r="T43" s="2"/>
      <c r="U43" s="2"/>
      <c r="V43" s="2"/>
    </row>
    <row r="44" spans="1:22" ht="16.5" customHeight="1" x14ac:dyDescent="0.2">
      <c r="A44" s="25"/>
      <c r="B44" s="25"/>
      <c r="C44" s="345" t="s">
        <v>391</v>
      </c>
      <c r="D44" s="345"/>
      <c r="E44" s="345"/>
      <c r="F44" s="345"/>
      <c r="G44" s="345"/>
      <c r="H44" s="345"/>
      <c r="I44" s="345"/>
      <c r="J44" s="345"/>
      <c r="K44" s="345"/>
      <c r="L44" s="345"/>
      <c r="M44" s="345"/>
      <c r="N44" s="345"/>
      <c r="O44" s="345"/>
      <c r="P44" s="345"/>
      <c r="Q44" s="345"/>
      <c r="R44" s="345"/>
      <c r="S44" s="345"/>
      <c r="T44" s="345"/>
      <c r="U44" s="345"/>
      <c r="V44" s="345"/>
    </row>
    <row r="45" spans="1:22" ht="4.5" customHeight="1" x14ac:dyDescent="0.2">
      <c r="A45" s="25"/>
      <c r="B45" s="25"/>
      <c r="C45" s="2"/>
      <c r="D45" s="2"/>
      <c r="E45" s="2"/>
      <c r="F45" s="2"/>
      <c r="G45" s="2"/>
      <c r="H45" s="2"/>
      <c r="I45" s="2"/>
      <c r="J45" s="2"/>
      <c r="K45" s="2"/>
      <c r="L45" s="2"/>
      <c r="M45" s="2"/>
      <c r="N45" s="2"/>
      <c r="O45" s="2"/>
      <c r="P45" s="2"/>
      <c r="Q45" s="2"/>
      <c r="R45" s="2"/>
      <c r="S45" s="2"/>
      <c r="T45" s="2"/>
      <c r="U45" s="2"/>
      <c r="V45" s="2"/>
    </row>
    <row r="46" spans="1:22" ht="16.5" customHeight="1" x14ac:dyDescent="0.2">
      <c r="A46" s="25" t="s">
        <v>79</v>
      </c>
      <c r="B46" s="25"/>
      <c r="C46" s="345" t="s">
        <v>87</v>
      </c>
      <c r="D46" s="345"/>
      <c r="E46" s="345"/>
      <c r="F46" s="345"/>
      <c r="G46" s="345"/>
      <c r="H46" s="345"/>
      <c r="I46" s="345"/>
      <c r="J46" s="345"/>
      <c r="K46" s="345"/>
      <c r="L46" s="345"/>
      <c r="M46" s="345"/>
      <c r="N46" s="345"/>
      <c r="O46" s="345"/>
      <c r="P46" s="345"/>
      <c r="Q46" s="345"/>
      <c r="R46" s="345"/>
      <c r="S46" s="345"/>
      <c r="T46" s="345"/>
      <c r="U46" s="345"/>
      <c r="V46" s="345"/>
    </row>
    <row r="47" spans="1:22" ht="16.5" customHeight="1" x14ac:dyDescent="0.2">
      <c r="A47" s="25" t="s">
        <v>80</v>
      </c>
      <c r="B47" s="25"/>
      <c r="C47" s="345" t="s">
        <v>392</v>
      </c>
      <c r="D47" s="345"/>
      <c r="E47" s="345"/>
      <c r="F47" s="345"/>
      <c r="G47" s="345"/>
      <c r="H47" s="345"/>
      <c r="I47" s="345"/>
      <c r="J47" s="345"/>
      <c r="K47" s="345"/>
      <c r="L47" s="345"/>
      <c r="M47" s="345"/>
      <c r="N47" s="345"/>
      <c r="O47" s="345"/>
      <c r="P47" s="345"/>
      <c r="Q47" s="345"/>
      <c r="R47" s="345"/>
      <c r="S47" s="345"/>
      <c r="T47" s="345"/>
      <c r="U47" s="345"/>
      <c r="V47" s="345"/>
    </row>
    <row r="48" spans="1:22" ht="55.15" customHeight="1" x14ac:dyDescent="0.2">
      <c r="A48" s="25" t="s">
        <v>81</v>
      </c>
      <c r="B48" s="25"/>
      <c r="C48" s="345" t="s">
        <v>393</v>
      </c>
      <c r="D48" s="345"/>
      <c r="E48" s="345"/>
      <c r="F48" s="345"/>
      <c r="G48" s="345"/>
      <c r="H48" s="345"/>
      <c r="I48" s="345"/>
      <c r="J48" s="345"/>
      <c r="K48" s="345"/>
      <c r="L48" s="345"/>
      <c r="M48" s="345"/>
      <c r="N48" s="345"/>
      <c r="O48" s="345"/>
      <c r="P48" s="345"/>
      <c r="Q48" s="345"/>
      <c r="R48" s="345"/>
      <c r="S48" s="345"/>
      <c r="T48" s="345"/>
      <c r="U48" s="345"/>
      <c r="V48" s="345"/>
    </row>
    <row r="49" spans="1:22" ht="29.45" customHeight="1" x14ac:dyDescent="0.2">
      <c r="A49" s="25" t="s">
        <v>82</v>
      </c>
      <c r="B49" s="25"/>
      <c r="C49" s="345" t="s">
        <v>394</v>
      </c>
      <c r="D49" s="345"/>
      <c r="E49" s="345"/>
      <c r="F49" s="345"/>
      <c r="G49" s="345"/>
      <c r="H49" s="345"/>
      <c r="I49" s="345"/>
      <c r="J49" s="345"/>
      <c r="K49" s="345"/>
      <c r="L49" s="345"/>
      <c r="M49" s="345"/>
      <c r="N49" s="345"/>
      <c r="O49" s="345"/>
      <c r="P49" s="345"/>
      <c r="Q49" s="345"/>
      <c r="R49" s="345"/>
      <c r="S49" s="345"/>
      <c r="T49" s="345"/>
      <c r="U49" s="345"/>
      <c r="V49" s="345"/>
    </row>
    <row r="50" spans="1:22" ht="16.5" customHeight="1" x14ac:dyDescent="0.2">
      <c r="A50" s="25" t="s">
        <v>83</v>
      </c>
      <c r="B50" s="25"/>
      <c r="C50" s="345" t="s">
        <v>395</v>
      </c>
      <c r="D50" s="345"/>
      <c r="E50" s="345"/>
      <c r="F50" s="345"/>
      <c r="G50" s="345"/>
      <c r="H50" s="345"/>
      <c r="I50" s="345"/>
      <c r="J50" s="345"/>
      <c r="K50" s="345"/>
      <c r="L50" s="345"/>
      <c r="M50" s="345"/>
      <c r="N50" s="345"/>
      <c r="O50" s="345"/>
      <c r="P50" s="345"/>
      <c r="Q50" s="345"/>
      <c r="R50" s="345"/>
      <c r="S50" s="345"/>
      <c r="T50" s="345"/>
      <c r="U50" s="345"/>
      <c r="V50" s="345"/>
    </row>
    <row r="51" spans="1:22" ht="106.9" customHeight="1" x14ac:dyDescent="0.2">
      <c r="A51" s="25" t="s">
        <v>84</v>
      </c>
      <c r="B51" s="25"/>
      <c r="C51" s="345" t="s">
        <v>396</v>
      </c>
      <c r="D51" s="345"/>
      <c r="E51" s="345"/>
      <c r="F51" s="345"/>
      <c r="G51" s="345"/>
      <c r="H51" s="345"/>
      <c r="I51" s="345"/>
      <c r="J51" s="345"/>
      <c r="K51" s="345"/>
      <c r="L51" s="345"/>
      <c r="M51" s="345"/>
      <c r="N51" s="345"/>
      <c r="O51" s="345"/>
      <c r="P51" s="345"/>
      <c r="Q51" s="345"/>
      <c r="R51" s="345"/>
      <c r="S51" s="345"/>
      <c r="T51" s="345"/>
      <c r="U51" s="345"/>
      <c r="V51" s="345"/>
    </row>
    <row r="52" spans="1:22" ht="4.5" customHeight="1" x14ac:dyDescent="0.2"/>
    <row r="53" spans="1:22" ht="16.5" customHeight="1" x14ac:dyDescent="0.2">
      <c r="A53" s="26" t="s">
        <v>95</v>
      </c>
      <c r="B53" s="25"/>
      <c r="C53" s="25"/>
      <c r="D53" s="25"/>
      <c r="E53" s="345" t="s">
        <v>397</v>
      </c>
      <c r="F53" s="345"/>
      <c r="G53" s="345"/>
      <c r="H53" s="345"/>
      <c r="I53" s="345"/>
      <c r="J53" s="345"/>
      <c r="K53" s="345"/>
      <c r="L53" s="345"/>
      <c r="M53" s="345"/>
      <c r="N53" s="345"/>
      <c r="O53" s="345"/>
      <c r="P53" s="345"/>
      <c r="Q53" s="345"/>
      <c r="R53" s="345"/>
      <c r="S53" s="345"/>
      <c r="T53" s="345"/>
      <c r="U53" s="345"/>
      <c r="V53" s="345"/>
    </row>
  </sheetData>
  <mergeCells count="9">
    <mergeCell ref="C49:V49"/>
    <mergeCell ref="C50:V50"/>
    <mergeCell ref="C51:V51"/>
    <mergeCell ref="E53:V53"/>
    <mergeCell ref="K1:V1"/>
    <mergeCell ref="C44:V44"/>
    <mergeCell ref="C46:V46"/>
    <mergeCell ref="C47:V47"/>
    <mergeCell ref="C48:V48"/>
  </mergeCells>
  <pageMargins left="0.7" right="0.7" top="0.75" bottom="0.75" header="0.3" footer="0.3"/>
  <pageSetup paperSize="9" fitToHeight="0" orientation="landscape" horizontalDpi="300" verticalDpi="300"/>
  <headerFooter scaleWithDoc="0" alignWithMargins="0">
    <oddHeader>&amp;C&amp;"Arial"&amp;8TABLE EA.14</oddHeader>
    <oddFooter>&amp;L&amp;"Arial"&amp;8REPORT ON
GOVERNMENT
SERVICES 2022&amp;R&amp;"Arial"&amp;8HEALTH SECTOR
OVERVIEW
PAGE &amp;B&amp;P&amp;B</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26"/>
  <sheetViews>
    <sheetView showGridLines="0" workbookViewId="0"/>
  </sheetViews>
  <sheetFormatPr defaultColWidth="11.42578125" defaultRowHeight="12.75" x14ac:dyDescent="0.2"/>
  <cols>
    <col min="1" max="11" width="1.85546875" customWidth="1"/>
    <col min="12" max="12" width="13.85546875" customWidth="1"/>
    <col min="13" max="14" width="18" customWidth="1"/>
  </cols>
  <sheetData>
    <row r="1" spans="1:14" ht="50.45" customHeight="1" x14ac:dyDescent="0.2">
      <c r="A1" s="8" t="s">
        <v>398</v>
      </c>
      <c r="B1" s="8"/>
      <c r="C1" s="8"/>
      <c r="D1" s="8"/>
      <c r="E1" s="8"/>
      <c r="F1" s="8"/>
      <c r="G1" s="8"/>
      <c r="H1" s="8"/>
      <c r="I1" s="8"/>
      <c r="J1" s="8"/>
      <c r="K1" s="352" t="s">
        <v>399</v>
      </c>
      <c r="L1" s="353"/>
      <c r="M1" s="353"/>
      <c r="N1" s="353"/>
    </row>
    <row r="2" spans="1:14" ht="16.5" customHeight="1" x14ac:dyDescent="0.2">
      <c r="A2" s="11"/>
      <c r="B2" s="11"/>
      <c r="C2" s="11"/>
      <c r="D2" s="11"/>
      <c r="E2" s="11"/>
      <c r="F2" s="11"/>
      <c r="G2" s="11"/>
      <c r="H2" s="11"/>
      <c r="I2" s="11"/>
      <c r="J2" s="11"/>
      <c r="K2" s="11"/>
      <c r="L2" s="12" t="s">
        <v>59</v>
      </c>
      <c r="M2" s="105" t="s">
        <v>400</v>
      </c>
      <c r="N2" s="105" t="s">
        <v>401</v>
      </c>
    </row>
    <row r="3" spans="1:14" ht="16.5" customHeight="1" x14ac:dyDescent="0.2">
      <c r="A3" s="7" t="s">
        <v>402</v>
      </c>
      <c r="B3" s="7"/>
      <c r="C3" s="7"/>
      <c r="D3" s="7"/>
      <c r="E3" s="7"/>
      <c r="F3" s="7"/>
      <c r="G3" s="7"/>
      <c r="H3" s="7"/>
      <c r="I3" s="7"/>
      <c r="J3" s="7"/>
      <c r="K3" s="7"/>
      <c r="L3" s="9"/>
      <c r="M3" s="10"/>
      <c r="N3" s="10"/>
    </row>
    <row r="4" spans="1:14" ht="16.5" customHeight="1" x14ac:dyDescent="0.2">
      <c r="A4" s="7"/>
      <c r="B4" s="7" t="s">
        <v>69</v>
      </c>
      <c r="C4" s="7"/>
      <c r="D4" s="7"/>
      <c r="E4" s="7"/>
      <c r="F4" s="7"/>
      <c r="G4" s="7"/>
      <c r="H4" s="7"/>
      <c r="I4" s="7"/>
      <c r="J4" s="7"/>
      <c r="K4" s="7"/>
      <c r="L4" s="9" t="s">
        <v>319</v>
      </c>
      <c r="M4" s="153">
        <v>271.5</v>
      </c>
      <c r="N4" s="153">
        <v>289</v>
      </c>
    </row>
    <row r="5" spans="1:14" ht="16.5" customHeight="1" x14ac:dyDescent="0.2">
      <c r="A5" s="7"/>
      <c r="B5" s="7" t="s">
        <v>113</v>
      </c>
      <c r="C5" s="7"/>
      <c r="D5" s="7"/>
      <c r="E5" s="7"/>
      <c r="F5" s="7"/>
      <c r="G5" s="7"/>
      <c r="H5" s="7"/>
      <c r="I5" s="7"/>
      <c r="J5" s="7"/>
      <c r="K5" s="7"/>
      <c r="L5" s="9" t="s">
        <v>319</v>
      </c>
      <c r="M5" s="153">
        <v>278.5</v>
      </c>
      <c r="N5" s="153">
        <v>302.5</v>
      </c>
    </row>
    <row r="6" spans="1:14" ht="16.5" customHeight="1" x14ac:dyDescent="0.2">
      <c r="A6" s="7"/>
      <c r="B6" s="7" t="s">
        <v>114</v>
      </c>
      <c r="C6" s="7"/>
      <c r="D6" s="7"/>
      <c r="E6" s="7"/>
      <c r="F6" s="7"/>
      <c r="G6" s="7"/>
      <c r="H6" s="7"/>
      <c r="I6" s="7"/>
      <c r="J6" s="7"/>
      <c r="K6" s="7"/>
      <c r="L6" s="9" t="s">
        <v>319</v>
      </c>
      <c r="M6" s="153">
        <v>288</v>
      </c>
      <c r="N6" s="153">
        <v>310.8</v>
      </c>
    </row>
    <row r="7" spans="1:14" ht="16.5" customHeight="1" x14ac:dyDescent="0.2">
      <c r="A7" s="7"/>
      <c r="B7" s="7" t="s">
        <v>115</v>
      </c>
      <c r="C7" s="7"/>
      <c r="D7" s="7"/>
      <c r="E7" s="7"/>
      <c r="F7" s="7"/>
      <c r="G7" s="7"/>
      <c r="H7" s="7"/>
      <c r="I7" s="7"/>
      <c r="J7" s="7"/>
      <c r="K7" s="7"/>
      <c r="L7" s="9" t="s">
        <v>319</v>
      </c>
      <c r="M7" s="153">
        <v>303.7</v>
      </c>
      <c r="N7" s="153">
        <v>321.5</v>
      </c>
    </row>
    <row r="8" spans="1:14" ht="16.5" customHeight="1" x14ac:dyDescent="0.2">
      <c r="A8" s="7"/>
      <c r="B8" s="7" t="s">
        <v>116</v>
      </c>
      <c r="C8" s="7"/>
      <c r="D8" s="7"/>
      <c r="E8" s="7"/>
      <c r="F8" s="7"/>
      <c r="G8" s="7"/>
      <c r="H8" s="7"/>
      <c r="I8" s="7"/>
      <c r="J8" s="7"/>
      <c r="K8" s="7"/>
      <c r="L8" s="9" t="s">
        <v>319</v>
      </c>
      <c r="M8" s="153">
        <v>311.2</v>
      </c>
      <c r="N8" s="153">
        <v>332.8</v>
      </c>
    </row>
    <row r="9" spans="1:14" ht="16.5" customHeight="1" x14ac:dyDescent="0.2">
      <c r="A9" s="7"/>
      <c r="B9" s="7" t="s">
        <v>117</v>
      </c>
      <c r="C9" s="7"/>
      <c r="D9" s="7"/>
      <c r="E9" s="7"/>
      <c r="F9" s="7"/>
      <c r="G9" s="7"/>
      <c r="H9" s="7"/>
      <c r="I9" s="7"/>
      <c r="J9" s="7"/>
      <c r="K9" s="7"/>
      <c r="L9" s="9" t="s">
        <v>319</v>
      </c>
      <c r="M9" s="153">
        <v>340.4</v>
      </c>
      <c r="N9" s="153">
        <v>358.9</v>
      </c>
    </row>
    <row r="10" spans="1:14" ht="16.5" customHeight="1" x14ac:dyDescent="0.2">
      <c r="A10" s="7"/>
      <c r="B10" s="7" t="s">
        <v>118</v>
      </c>
      <c r="C10" s="7"/>
      <c r="D10" s="7"/>
      <c r="E10" s="7"/>
      <c r="F10" s="7"/>
      <c r="G10" s="7"/>
      <c r="H10" s="7"/>
      <c r="I10" s="7"/>
      <c r="J10" s="7"/>
      <c r="K10" s="7"/>
      <c r="L10" s="9" t="s">
        <v>319</v>
      </c>
      <c r="M10" s="153">
        <v>352.3</v>
      </c>
      <c r="N10" s="153">
        <v>377.1</v>
      </c>
    </row>
    <row r="11" spans="1:14" ht="16.5" customHeight="1" x14ac:dyDescent="0.2">
      <c r="A11" s="7"/>
      <c r="B11" s="7" t="s">
        <v>119</v>
      </c>
      <c r="C11" s="7"/>
      <c r="D11" s="7"/>
      <c r="E11" s="7"/>
      <c r="F11" s="7"/>
      <c r="G11" s="7"/>
      <c r="H11" s="7"/>
      <c r="I11" s="7"/>
      <c r="J11" s="7"/>
      <c r="K11" s="7"/>
      <c r="L11" s="9" t="s">
        <v>319</v>
      </c>
      <c r="M11" s="153">
        <v>365.7</v>
      </c>
      <c r="N11" s="153">
        <v>404.4</v>
      </c>
    </row>
    <row r="12" spans="1:14" ht="16.5" customHeight="1" x14ac:dyDescent="0.2">
      <c r="A12" s="7"/>
      <c r="B12" s="7" t="s">
        <v>120</v>
      </c>
      <c r="C12" s="7"/>
      <c r="D12" s="7"/>
      <c r="E12" s="7"/>
      <c r="F12" s="7"/>
      <c r="G12" s="7"/>
      <c r="H12" s="7"/>
      <c r="I12" s="7"/>
      <c r="J12" s="7"/>
      <c r="K12" s="7"/>
      <c r="L12" s="9" t="s">
        <v>319</v>
      </c>
      <c r="M12" s="153">
        <v>378.2</v>
      </c>
      <c r="N12" s="153">
        <v>425</v>
      </c>
    </row>
    <row r="13" spans="1:14" ht="16.5" customHeight="1" x14ac:dyDescent="0.2">
      <c r="A13" s="13"/>
      <c r="B13" s="13" t="s">
        <v>121</v>
      </c>
      <c r="C13" s="13"/>
      <c r="D13" s="13"/>
      <c r="E13" s="13"/>
      <c r="F13" s="13"/>
      <c r="G13" s="13"/>
      <c r="H13" s="13"/>
      <c r="I13" s="13"/>
      <c r="J13" s="13"/>
      <c r="K13" s="13"/>
      <c r="L13" s="14" t="s">
        <v>319</v>
      </c>
      <c r="M13" s="154">
        <v>409</v>
      </c>
      <c r="N13" s="154">
        <v>446.1</v>
      </c>
    </row>
    <row r="14" spans="1:14" ht="4.5" customHeight="1" x14ac:dyDescent="0.2">
      <c r="A14" s="25"/>
      <c r="B14" s="25"/>
      <c r="C14" s="2"/>
      <c r="D14" s="2"/>
      <c r="E14" s="2"/>
      <c r="F14" s="2"/>
      <c r="G14" s="2"/>
      <c r="H14" s="2"/>
      <c r="I14" s="2"/>
      <c r="J14" s="2"/>
      <c r="K14" s="2"/>
      <c r="L14" s="2"/>
      <c r="M14" s="2"/>
      <c r="N14" s="2"/>
    </row>
    <row r="15" spans="1:14" ht="16.5" customHeight="1" x14ac:dyDescent="0.2">
      <c r="A15" s="25"/>
      <c r="B15" s="25"/>
      <c r="C15" s="345" t="s">
        <v>403</v>
      </c>
      <c r="D15" s="345"/>
      <c r="E15" s="345"/>
      <c r="F15" s="345"/>
      <c r="G15" s="345"/>
      <c r="H15" s="345"/>
      <c r="I15" s="345"/>
      <c r="J15" s="345"/>
      <c r="K15" s="345"/>
      <c r="L15" s="345"/>
      <c r="M15" s="345"/>
      <c r="N15" s="345"/>
    </row>
    <row r="16" spans="1:14" ht="4.5" customHeight="1" x14ac:dyDescent="0.2">
      <c r="A16" s="25"/>
      <c r="B16" s="25"/>
      <c r="C16" s="2"/>
      <c r="D16" s="2"/>
      <c r="E16" s="2"/>
      <c r="F16" s="2"/>
      <c r="G16" s="2"/>
      <c r="H16" s="2"/>
      <c r="I16" s="2"/>
      <c r="J16" s="2"/>
      <c r="K16" s="2"/>
      <c r="L16" s="2"/>
      <c r="M16" s="2"/>
      <c r="N16" s="2"/>
    </row>
    <row r="17" spans="1:14" ht="29.45" customHeight="1" x14ac:dyDescent="0.2">
      <c r="A17" s="25" t="s">
        <v>79</v>
      </c>
      <c r="B17" s="25"/>
      <c r="C17" s="345" t="s">
        <v>87</v>
      </c>
      <c r="D17" s="345"/>
      <c r="E17" s="345"/>
      <c r="F17" s="345"/>
      <c r="G17" s="345"/>
      <c r="H17" s="345"/>
      <c r="I17" s="345"/>
      <c r="J17" s="345"/>
      <c r="K17" s="345"/>
      <c r="L17" s="345"/>
      <c r="M17" s="345"/>
      <c r="N17" s="345"/>
    </row>
    <row r="18" spans="1:14" ht="29.45" customHeight="1" x14ac:dyDescent="0.2">
      <c r="A18" s="25" t="s">
        <v>80</v>
      </c>
      <c r="B18" s="25"/>
      <c r="C18" s="345" t="s">
        <v>392</v>
      </c>
      <c r="D18" s="345"/>
      <c r="E18" s="345"/>
      <c r="F18" s="345"/>
      <c r="G18" s="345"/>
      <c r="H18" s="345"/>
      <c r="I18" s="345"/>
      <c r="J18" s="345"/>
      <c r="K18" s="345"/>
      <c r="L18" s="345"/>
      <c r="M18" s="345"/>
      <c r="N18" s="345"/>
    </row>
    <row r="19" spans="1:14" ht="16.5" customHeight="1" x14ac:dyDescent="0.2">
      <c r="A19" s="25" t="s">
        <v>81</v>
      </c>
      <c r="B19" s="25"/>
      <c r="C19" s="345" t="s">
        <v>395</v>
      </c>
      <c r="D19" s="345"/>
      <c r="E19" s="345"/>
      <c r="F19" s="345"/>
      <c r="G19" s="345"/>
      <c r="H19" s="345"/>
      <c r="I19" s="345"/>
      <c r="J19" s="345"/>
      <c r="K19" s="345"/>
      <c r="L19" s="345"/>
      <c r="M19" s="345"/>
      <c r="N19" s="345"/>
    </row>
    <row r="20" spans="1:14" ht="106.9" customHeight="1" x14ac:dyDescent="0.2">
      <c r="A20" s="25" t="s">
        <v>82</v>
      </c>
      <c r="B20" s="25"/>
      <c r="C20" s="345" t="s">
        <v>393</v>
      </c>
      <c r="D20" s="345"/>
      <c r="E20" s="345"/>
      <c r="F20" s="345"/>
      <c r="G20" s="345"/>
      <c r="H20" s="345"/>
      <c r="I20" s="345"/>
      <c r="J20" s="345"/>
      <c r="K20" s="345"/>
      <c r="L20" s="345"/>
      <c r="M20" s="345"/>
      <c r="N20" s="345"/>
    </row>
    <row r="21" spans="1:14" ht="55.15" customHeight="1" x14ac:dyDescent="0.2">
      <c r="A21" s="25" t="s">
        <v>83</v>
      </c>
      <c r="B21" s="25"/>
      <c r="C21" s="345" t="s">
        <v>394</v>
      </c>
      <c r="D21" s="345"/>
      <c r="E21" s="345"/>
      <c r="F21" s="345"/>
      <c r="G21" s="345"/>
      <c r="H21" s="345"/>
      <c r="I21" s="345"/>
      <c r="J21" s="345"/>
      <c r="K21" s="345"/>
      <c r="L21" s="345"/>
      <c r="M21" s="345"/>
      <c r="N21" s="345"/>
    </row>
    <row r="22" spans="1:14" ht="93.95" customHeight="1" x14ac:dyDescent="0.2">
      <c r="A22" s="25" t="s">
        <v>84</v>
      </c>
      <c r="B22" s="25"/>
      <c r="C22" s="345" t="s">
        <v>404</v>
      </c>
      <c r="D22" s="345"/>
      <c r="E22" s="345"/>
      <c r="F22" s="345"/>
      <c r="G22" s="345"/>
      <c r="H22" s="345"/>
      <c r="I22" s="345"/>
      <c r="J22" s="345"/>
      <c r="K22" s="345"/>
      <c r="L22" s="345"/>
      <c r="M22" s="345"/>
      <c r="N22" s="345"/>
    </row>
    <row r="23" spans="1:14" ht="42.4" customHeight="1" x14ac:dyDescent="0.2">
      <c r="A23" s="25" t="s">
        <v>85</v>
      </c>
      <c r="B23" s="25"/>
      <c r="C23" s="345" t="s">
        <v>405</v>
      </c>
      <c r="D23" s="345"/>
      <c r="E23" s="345"/>
      <c r="F23" s="345"/>
      <c r="G23" s="345"/>
      <c r="H23" s="345"/>
      <c r="I23" s="345"/>
      <c r="J23" s="345"/>
      <c r="K23" s="345"/>
      <c r="L23" s="345"/>
      <c r="M23" s="345"/>
      <c r="N23" s="345"/>
    </row>
    <row r="24" spans="1:14" ht="248.65" customHeight="1" x14ac:dyDescent="0.2">
      <c r="A24" s="25" t="s">
        <v>86</v>
      </c>
      <c r="B24" s="25"/>
      <c r="C24" s="345" t="s">
        <v>396</v>
      </c>
      <c r="D24" s="345"/>
      <c r="E24" s="345"/>
      <c r="F24" s="345"/>
      <c r="G24" s="345"/>
      <c r="H24" s="345"/>
      <c r="I24" s="345"/>
      <c r="J24" s="345"/>
      <c r="K24" s="345"/>
      <c r="L24" s="345"/>
      <c r="M24" s="345"/>
      <c r="N24" s="345"/>
    </row>
    <row r="25" spans="1:14" ht="4.5" customHeight="1" x14ac:dyDescent="0.2"/>
    <row r="26" spans="1:14" ht="29.45" customHeight="1" x14ac:dyDescent="0.2">
      <c r="A26" s="26" t="s">
        <v>95</v>
      </c>
      <c r="B26" s="25"/>
      <c r="C26" s="25"/>
      <c r="D26" s="25"/>
      <c r="E26" s="345" t="s">
        <v>406</v>
      </c>
      <c r="F26" s="345"/>
      <c r="G26" s="345"/>
      <c r="H26" s="345"/>
      <c r="I26" s="345"/>
      <c r="J26" s="345"/>
      <c r="K26" s="345"/>
      <c r="L26" s="345"/>
      <c r="M26" s="345"/>
      <c r="N26" s="345"/>
    </row>
  </sheetData>
  <mergeCells count="11">
    <mergeCell ref="E26:N26"/>
    <mergeCell ref="C20:N20"/>
    <mergeCell ref="C21:N21"/>
    <mergeCell ref="C22:N22"/>
    <mergeCell ref="C23:N23"/>
    <mergeCell ref="C24:N24"/>
    <mergeCell ref="K1:N1"/>
    <mergeCell ref="C15:N15"/>
    <mergeCell ref="C17:N17"/>
    <mergeCell ref="C18:N18"/>
    <mergeCell ref="C19:N19"/>
  </mergeCells>
  <pageMargins left="0.7" right="0.7" top="0.75" bottom="0.75" header="0.3" footer="0.3"/>
  <pageSetup paperSize="9" fitToHeight="0" orientation="landscape" horizontalDpi="300" verticalDpi="300"/>
  <headerFooter scaleWithDoc="0" alignWithMargins="0">
    <oddHeader>&amp;C&amp;"Arial"&amp;8TABLE EA.15</oddHeader>
    <oddFooter>&amp;L&amp;"Arial"&amp;8REPORT ON
GOVERNMENT
SERVICES 2022&amp;R&amp;"Arial"&amp;8HEALTH SECTOR
OVERVIEW
PAGE &amp;B&amp;P&amp;B</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25"/>
  <sheetViews>
    <sheetView showGridLines="0" workbookViewId="0"/>
  </sheetViews>
  <sheetFormatPr defaultColWidth="11.42578125" defaultRowHeight="12.75" x14ac:dyDescent="0.2"/>
  <cols>
    <col min="1" max="11" width="1.85546875" customWidth="1"/>
    <col min="12" max="12" width="15" customWidth="1"/>
    <col min="13" max="14" width="17.85546875" customWidth="1"/>
  </cols>
  <sheetData>
    <row r="1" spans="1:14" ht="50.45" customHeight="1" x14ac:dyDescent="0.2">
      <c r="A1" s="8" t="s">
        <v>407</v>
      </c>
      <c r="B1" s="8"/>
      <c r="C1" s="8"/>
      <c r="D1" s="8"/>
      <c r="E1" s="8"/>
      <c r="F1" s="8"/>
      <c r="G1" s="8"/>
      <c r="H1" s="8"/>
      <c r="I1" s="8"/>
      <c r="J1" s="8"/>
      <c r="K1" s="352" t="s">
        <v>408</v>
      </c>
      <c r="L1" s="353"/>
      <c r="M1" s="353"/>
      <c r="N1" s="353"/>
    </row>
    <row r="2" spans="1:14" ht="16.5" customHeight="1" x14ac:dyDescent="0.2">
      <c r="A2" s="11"/>
      <c r="B2" s="11"/>
      <c r="C2" s="11"/>
      <c r="D2" s="11"/>
      <c r="E2" s="11"/>
      <c r="F2" s="11"/>
      <c r="G2" s="11"/>
      <c r="H2" s="11"/>
      <c r="I2" s="11"/>
      <c r="J2" s="11"/>
      <c r="K2" s="11"/>
      <c r="L2" s="12" t="s">
        <v>59</v>
      </c>
      <c r="M2" s="105" t="s">
        <v>409</v>
      </c>
      <c r="N2" s="105" t="s">
        <v>410</v>
      </c>
    </row>
    <row r="3" spans="1:14" ht="16.5" customHeight="1" x14ac:dyDescent="0.2">
      <c r="A3" s="7" t="s">
        <v>402</v>
      </c>
      <c r="B3" s="7"/>
      <c r="C3" s="7"/>
      <c r="D3" s="7"/>
      <c r="E3" s="7"/>
      <c r="F3" s="7"/>
      <c r="G3" s="7"/>
      <c r="H3" s="7"/>
      <c r="I3" s="7"/>
      <c r="J3" s="7"/>
      <c r="K3" s="7"/>
      <c r="L3" s="9"/>
      <c r="M3" s="10"/>
      <c r="N3" s="10"/>
    </row>
    <row r="4" spans="1:14" ht="16.5" customHeight="1" x14ac:dyDescent="0.2">
      <c r="A4" s="7"/>
      <c r="B4" s="7" t="s">
        <v>411</v>
      </c>
      <c r="C4" s="7"/>
      <c r="D4" s="7"/>
      <c r="E4" s="7"/>
      <c r="F4" s="7"/>
      <c r="G4" s="7"/>
      <c r="H4" s="7"/>
      <c r="I4" s="7"/>
      <c r="J4" s="7"/>
      <c r="K4" s="7"/>
      <c r="L4" s="9" t="s">
        <v>319</v>
      </c>
      <c r="M4" s="155">
        <v>273</v>
      </c>
      <c r="N4" s="155">
        <v>289</v>
      </c>
    </row>
    <row r="5" spans="1:14" ht="16.5" customHeight="1" x14ac:dyDescent="0.2">
      <c r="A5" s="7"/>
      <c r="B5" s="7" t="s">
        <v>412</v>
      </c>
      <c r="C5" s="7"/>
      <c r="D5" s="7"/>
      <c r="E5" s="7"/>
      <c r="F5" s="7"/>
      <c r="G5" s="7"/>
      <c r="H5" s="7"/>
      <c r="I5" s="7"/>
      <c r="J5" s="7"/>
      <c r="K5" s="7"/>
      <c r="L5" s="9" t="s">
        <v>319</v>
      </c>
      <c r="M5" s="155">
        <v>291.89999999999998</v>
      </c>
      <c r="N5" s="155">
        <v>302.5</v>
      </c>
    </row>
    <row r="6" spans="1:14" ht="16.5" customHeight="1" x14ac:dyDescent="0.2">
      <c r="A6" s="7"/>
      <c r="B6" s="7" t="s">
        <v>413</v>
      </c>
      <c r="C6" s="7"/>
      <c r="D6" s="7"/>
      <c r="E6" s="7"/>
      <c r="F6" s="7"/>
      <c r="G6" s="7"/>
      <c r="H6" s="7"/>
      <c r="I6" s="7"/>
      <c r="J6" s="7"/>
      <c r="K6" s="7"/>
      <c r="L6" s="9" t="s">
        <v>319</v>
      </c>
      <c r="M6" s="155">
        <v>295.39999999999998</v>
      </c>
      <c r="N6" s="155">
        <v>310.8</v>
      </c>
    </row>
    <row r="7" spans="1:14" ht="16.5" customHeight="1" x14ac:dyDescent="0.2">
      <c r="A7" s="7"/>
      <c r="B7" s="7" t="s">
        <v>115</v>
      </c>
      <c r="C7" s="7"/>
      <c r="D7" s="7"/>
      <c r="E7" s="7"/>
      <c r="F7" s="7"/>
      <c r="G7" s="7"/>
      <c r="H7" s="7"/>
      <c r="I7" s="7"/>
      <c r="J7" s="7"/>
      <c r="K7" s="7"/>
      <c r="L7" s="9" t="s">
        <v>319</v>
      </c>
      <c r="M7" s="155">
        <v>300.5</v>
      </c>
      <c r="N7" s="155">
        <v>321.5</v>
      </c>
    </row>
    <row r="8" spans="1:14" ht="16.5" customHeight="1" x14ac:dyDescent="0.2">
      <c r="A8" s="7"/>
      <c r="B8" s="7" t="s">
        <v>116</v>
      </c>
      <c r="C8" s="7"/>
      <c r="D8" s="7"/>
      <c r="E8" s="7"/>
      <c r="F8" s="7"/>
      <c r="G8" s="7"/>
      <c r="H8" s="7"/>
      <c r="I8" s="7"/>
      <c r="J8" s="7"/>
      <c r="K8" s="7"/>
      <c r="L8" s="9" t="s">
        <v>319</v>
      </c>
      <c r="M8" s="155">
        <v>301.2</v>
      </c>
      <c r="N8" s="155">
        <v>332.8</v>
      </c>
    </row>
    <row r="9" spans="1:14" ht="16.5" customHeight="1" x14ac:dyDescent="0.2">
      <c r="A9" s="7"/>
      <c r="B9" s="7" t="s">
        <v>117</v>
      </c>
      <c r="C9" s="7"/>
      <c r="D9" s="7"/>
      <c r="E9" s="7"/>
      <c r="F9" s="7"/>
      <c r="G9" s="7"/>
      <c r="H9" s="7"/>
      <c r="I9" s="7"/>
      <c r="J9" s="7"/>
      <c r="K9" s="7"/>
      <c r="L9" s="9" t="s">
        <v>319</v>
      </c>
      <c r="M9" s="155">
        <v>314.60000000000002</v>
      </c>
      <c r="N9" s="155">
        <v>358.9</v>
      </c>
    </row>
    <row r="10" spans="1:14" ht="16.5" customHeight="1" x14ac:dyDescent="0.2">
      <c r="A10" s="7"/>
      <c r="B10" s="7" t="s">
        <v>118</v>
      </c>
      <c r="C10" s="7"/>
      <c r="D10" s="7"/>
      <c r="E10" s="7"/>
      <c r="F10" s="7"/>
      <c r="G10" s="7"/>
      <c r="H10" s="7"/>
      <c r="I10" s="7"/>
      <c r="J10" s="7"/>
      <c r="K10" s="7"/>
      <c r="L10" s="9" t="s">
        <v>319</v>
      </c>
      <c r="M10" s="155">
        <v>343.3</v>
      </c>
      <c r="N10" s="155">
        <v>377.1</v>
      </c>
    </row>
    <row r="11" spans="1:14" ht="16.5" customHeight="1" x14ac:dyDescent="0.2">
      <c r="A11" s="7"/>
      <c r="B11" s="7" t="s">
        <v>119</v>
      </c>
      <c r="C11" s="7"/>
      <c r="D11" s="7"/>
      <c r="E11" s="7"/>
      <c r="F11" s="7"/>
      <c r="G11" s="7"/>
      <c r="H11" s="7"/>
      <c r="I11" s="7"/>
      <c r="J11" s="7"/>
      <c r="K11" s="7"/>
      <c r="L11" s="9" t="s">
        <v>319</v>
      </c>
      <c r="M11" s="155">
        <v>376.2</v>
      </c>
      <c r="N11" s="155">
        <v>404.4</v>
      </c>
    </row>
    <row r="12" spans="1:14" ht="16.5" customHeight="1" x14ac:dyDescent="0.2">
      <c r="A12" s="7"/>
      <c r="B12" s="7" t="s">
        <v>120</v>
      </c>
      <c r="C12" s="7"/>
      <c r="D12" s="7"/>
      <c r="E12" s="7"/>
      <c r="F12" s="7"/>
      <c r="G12" s="7"/>
      <c r="H12" s="7"/>
      <c r="I12" s="7"/>
      <c r="J12" s="7"/>
      <c r="K12" s="7"/>
      <c r="L12" s="9" t="s">
        <v>319</v>
      </c>
      <c r="M12" s="155">
        <v>412.3</v>
      </c>
      <c r="N12" s="155">
        <v>425</v>
      </c>
    </row>
    <row r="13" spans="1:14" ht="16.5" customHeight="1" x14ac:dyDescent="0.2">
      <c r="A13" s="13"/>
      <c r="B13" s="13" t="s">
        <v>121</v>
      </c>
      <c r="C13" s="13"/>
      <c r="D13" s="13"/>
      <c r="E13" s="13"/>
      <c r="F13" s="13"/>
      <c r="G13" s="13"/>
      <c r="H13" s="13"/>
      <c r="I13" s="13"/>
      <c r="J13" s="13"/>
      <c r="K13" s="13"/>
      <c r="L13" s="14" t="s">
        <v>319</v>
      </c>
      <c r="M13" s="156">
        <v>440.8</v>
      </c>
      <c r="N13" s="156">
        <v>446.1</v>
      </c>
    </row>
    <row r="14" spans="1:14" ht="4.5" customHeight="1" x14ac:dyDescent="0.2">
      <c r="A14" s="25"/>
      <c r="B14" s="25"/>
      <c r="C14" s="2"/>
      <c r="D14" s="2"/>
      <c r="E14" s="2"/>
      <c r="F14" s="2"/>
      <c r="G14" s="2"/>
      <c r="H14" s="2"/>
      <c r="I14" s="2"/>
      <c r="J14" s="2"/>
      <c r="K14" s="2"/>
      <c r="L14" s="2"/>
      <c r="M14" s="2"/>
      <c r="N14" s="2"/>
    </row>
    <row r="15" spans="1:14" ht="16.5" customHeight="1" x14ac:dyDescent="0.2">
      <c r="A15" s="25"/>
      <c r="B15" s="25"/>
      <c r="C15" s="345" t="s">
        <v>414</v>
      </c>
      <c r="D15" s="345"/>
      <c r="E15" s="345"/>
      <c r="F15" s="345"/>
      <c r="G15" s="345"/>
      <c r="H15" s="345"/>
      <c r="I15" s="345"/>
      <c r="J15" s="345"/>
      <c r="K15" s="345"/>
      <c r="L15" s="345"/>
      <c r="M15" s="345"/>
      <c r="N15" s="345"/>
    </row>
    <row r="16" spans="1:14" ht="4.5" customHeight="1" x14ac:dyDescent="0.2">
      <c r="A16" s="25"/>
      <c r="B16" s="25"/>
      <c r="C16" s="2"/>
      <c r="D16" s="2"/>
      <c r="E16" s="2"/>
      <c r="F16" s="2"/>
      <c r="G16" s="2"/>
      <c r="H16" s="2"/>
      <c r="I16" s="2"/>
      <c r="J16" s="2"/>
      <c r="K16" s="2"/>
      <c r="L16" s="2"/>
      <c r="M16" s="2"/>
      <c r="N16" s="2"/>
    </row>
    <row r="17" spans="1:14" ht="29.45" customHeight="1" x14ac:dyDescent="0.2">
      <c r="A17" s="25" t="s">
        <v>79</v>
      </c>
      <c r="B17" s="25"/>
      <c r="C17" s="345" t="s">
        <v>87</v>
      </c>
      <c r="D17" s="345"/>
      <c r="E17" s="345"/>
      <c r="F17" s="345"/>
      <c r="G17" s="345"/>
      <c r="H17" s="345"/>
      <c r="I17" s="345"/>
      <c r="J17" s="345"/>
      <c r="K17" s="345"/>
      <c r="L17" s="345"/>
      <c r="M17" s="345"/>
      <c r="N17" s="345"/>
    </row>
    <row r="18" spans="1:14" ht="29.45" customHeight="1" x14ac:dyDescent="0.2">
      <c r="A18" s="25" t="s">
        <v>80</v>
      </c>
      <c r="B18" s="25"/>
      <c r="C18" s="345" t="s">
        <v>392</v>
      </c>
      <c r="D18" s="345"/>
      <c r="E18" s="345"/>
      <c r="F18" s="345"/>
      <c r="G18" s="345"/>
      <c r="H18" s="345"/>
      <c r="I18" s="345"/>
      <c r="J18" s="345"/>
      <c r="K18" s="345"/>
      <c r="L18" s="345"/>
      <c r="M18" s="345"/>
      <c r="N18" s="345"/>
    </row>
    <row r="19" spans="1:14" ht="16.5" customHeight="1" x14ac:dyDescent="0.2">
      <c r="A19" s="25" t="s">
        <v>81</v>
      </c>
      <c r="B19" s="25"/>
      <c r="C19" s="345" t="s">
        <v>395</v>
      </c>
      <c r="D19" s="345"/>
      <c r="E19" s="345"/>
      <c r="F19" s="345"/>
      <c r="G19" s="345"/>
      <c r="H19" s="345"/>
      <c r="I19" s="345"/>
      <c r="J19" s="345"/>
      <c r="K19" s="345"/>
      <c r="L19" s="345"/>
      <c r="M19" s="345"/>
      <c r="N19" s="345"/>
    </row>
    <row r="20" spans="1:14" ht="106.9" customHeight="1" x14ac:dyDescent="0.2">
      <c r="A20" s="25" t="s">
        <v>82</v>
      </c>
      <c r="B20" s="25"/>
      <c r="C20" s="345" t="s">
        <v>393</v>
      </c>
      <c r="D20" s="345"/>
      <c r="E20" s="345"/>
      <c r="F20" s="345"/>
      <c r="G20" s="345"/>
      <c r="H20" s="345"/>
      <c r="I20" s="345"/>
      <c r="J20" s="345"/>
      <c r="K20" s="345"/>
      <c r="L20" s="345"/>
      <c r="M20" s="345"/>
      <c r="N20" s="345"/>
    </row>
    <row r="21" spans="1:14" ht="55.15" customHeight="1" x14ac:dyDescent="0.2">
      <c r="A21" s="25" t="s">
        <v>83</v>
      </c>
      <c r="B21" s="25"/>
      <c r="C21" s="345" t="s">
        <v>394</v>
      </c>
      <c r="D21" s="345"/>
      <c r="E21" s="345"/>
      <c r="F21" s="345"/>
      <c r="G21" s="345"/>
      <c r="H21" s="345"/>
      <c r="I21" s="345"/>
      <c r="J21" s="345"/>
      <c r="K21" s="345"/>
      <c r="L21" s="345"/>
      <c r="M21" s="345"/>
      <c r="N21" s="345"/>
    </row>
    <row r="22" spans="1:14" ht="93.95" customHeight="1" x14ac:dyDescent="0.2">
      <c r="A22" s="25" t="s">
        <v>84</v>
      </c>
      <c r="B22" s="25"/>
      <c r="C22" s="345" t="s">
        <v>404</v>
      </c>
      <c r="D22" s="345"/>
      <c r="E22" s="345"/>
      <c r="F22" s="345"/>
      <c r="G22" s="345"/>
      <c r="H22" s="345"/>
      <c r="I22" s="345"/>
      <c r="J22" s="345"/>
      <c r="K22" s="345"/>
      <c r="L22" s="345"/>
      <c r="M22" s="345"/>
      <c r="N22" s="345"/>
    </row>
    <row r="23" spans="1:14" ht="248.65" customHeight="1" x14ac:dyDescent="0.2">
      <c r="A23" s="25" t="s">
        <v>85</v>
      </c>
      <c r="B23" s="25"/>
      <c r="C23" s="345" t="s">
        <v>396</v>
      </c>
      <c r="D23" s="345"/>
      <c r="E23" s="345"/>
      <c r="F23" s="345"/>
      <c r="G23" s="345"/>
      <c r="H23" s="345"/>
      <c r="I23" s="345"/>
      <c r="J23" s="345"/>
      <c r="K23" s="345"/>
      <c r="L23" s="345"/>
      <c r="M23" s="345"/>
      <c r="N23" s="345"/>
    </row>
    <row r="24" spans="1:14" ht="4.5" customHeight="1" x14ac:dyDescent="0.2"/>
    <row r="25" spans="1:14" ht="29.45" customHeight="1" x14ac:dyDescent="0.2">
      <c r="A25" s="26" t="s">
        <v>95</v>
      </c>
      <c r="B25" s="25"/>
      <c r="C25" s="25"/>
      <c r="D25" s="25"/>
      <c r="E25" s="345" t="s">
        <v>415</v>
      </c>
      <c r="F25" s="345"/>
      <c r="G25" s="345"/>
      <c r="H25" s="345"/>
      <c r="I25" s="345"/>
      <c r="J25" s="345"/>
      <c r="K25" s="345"/>
      <c r="L25" s="345"/>
      <c r="M25" s="345"/>
      <c r="N25" s="345"/>
    </row>
  </sheetData>
  <mergeCells count="10">
    <mergeCell ref="C20:N20"/>
    <mergeCell ref="C21:N21"/>
    <mergeCell ref="C22:N22"/>
    <mergeCell ref="C23:N23"/>
    <mergeCell ref="E25:N25"/>
    <mergeCell ref="K1:N1"/>
    <mergeCell ref="C15:N15"/>
    <mergeCell ref="C17:N17"/>
    <mergeCell ref="C18:N18"/>
    <mergeCell ref="C19:N19"/>
  </mergeCells>
  <pageMargins left="0.7" right="0.7" top="0.75" bottom="0.75" header="0.3" footer="0.3"/>
  <pageSetup paperSize="9" fitToHeight="0" orientation="landscape" horizontalDpi="300" verticalDpi="300"/>
  <headerFooter scaleWithDoc="0" alignWithMargins="0">
    <oddHeader>&amp;C&amp;"Arial"&amp;8TABLE EA.16</oddHeader>
    <oddFooter>&amp;L&amp;"Arial"&amp;8REPORT ON
GOVERNMENT
SERVICES 2022&amp;R&amp;"Arial"&amp;8HEALTH SECTOR
OVERVIEW
PAGE &amp;B&amp;P&amp;B</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25"/>
  <sheetViews>
    <sheetView showGridLines="0" workbookViewId="0"/>
  </sheetViews>
  <sheetFormatPr defaultColWidth="11.42578125" defaultRowHeight="12.75" x14ac:dyDescent="0.2"/>
  <cols>
    <col min="1" max="11" width="1.85546875" customWidth="1"/>
    <col min="12" max="12" width="15.42578125" customWidth="1"/>
    <col min="13" max="13" width="18.42578125" customWidth="1"/>
    <col min="14" max="14" width="20" customWidth="1"/>
  </cols>
  <sheetData>
    <row r="1" spans="1:14" ht="50.45" customHeight="1" x14ac:dyDescent="0.2">
      <c r="A1" s="8" t="s">
        <v>416</v>
      </c>
      <c r="B1" s="8"/>
      <c r="C1" s="8"/>
      <c r="D1" s="8"/>
      <c r="E1" s="8"/>
      <c r="F1" s="8"/>
      <c r="G1" s="8"/>
      <c r="H1" s="8"/>
      <c r="I1" s="8"/>
      <c r="J1" s="8"/>
      <c r="K1" s="352" t="s">
        <v>417</v>
      </c>
      <c r="L1" s="353"/>
      <c r="M1" s="353"/>
      <c r="N1" s="353"/>
    </row>
    <row r="2" spans="1:14" ht="16.5" customHeight="1" x14ac:dyDescent="0.2">
      <c r="A2" s="11"/>
      <c r="B2" s="11"/>
      <c r="C2" s="11"/>
      <c r="D2" s="11"/>
      <c r="E2" s="11"/>
      <c r="F2" s="11"/>
      <c r="G2" s="11"/>
      <c r="H2" s="11"/>
      <c r="I2" s="11"/>
      <c r="J2" s="11"/>
      <c r="K2" s="11"/>
      <c r="L2" s="12" t="s">
        <v>59</v>
      </c>
      <c r="M2" s="105" t="s">
        <v>418</v>
      </c>
      <c r="N2" s="105" t="s">
        <v>419</v>
      </c>
    </row>
    <row r="3" spans="1:14" ht="16.5" customHeight="1" x14ac:dyDescent="0.2">
      <c r="A3" s="7" t="s">
        <v>402</v>
      </c>
      <c r="B3" s="7"/>
      <c r="C3" s="7"/>
      <c r="D3" s="7"/>
      <c r="E3" s="7"/>
      <c r="F3" s="7"/>
      <c r="G3" s="7"/>
      <c r="H3" s="7"/>
      <c r="I3" s="7"/>
      <c r="J3" s="7"/>
      <c r="K3" s="7"/>
      <c r="L3" s="9"/>
      <c r="M3" s="10"/>
      <c r="N3" s="10"/>
    </row>
    <row r="4" spans="1:14" ht="16.5" customHeight="1" x14ac:dyDescent="0.2">
      <c r="A4" s="7"/>
      <c r="B4" s="7" t="s">
        <v>69</v>
      </c>
      <c r="C4" s="7"/>
      <c r="D4" s="7"/>
      <c r="E4" s="7"/>
      <c r="F4" s="7"/>
      <c r="G4" s="7"/>
      <c r="H4" s="7"/>
      <c r="I4" s="7"/>
      <c r="J4" s="7"/>
      <c r="K4" s="7"/>
      <c r="L4" s="9" t="s">
        <v>319</v>
      </c>
      <c r="M4" s="157">
        <v>323.3</v>
      </c>
      <c r="N4" s="157">
        <v>289</v>
      </c>
    </row>
    <row r="5" spans="1:14" ht="16.5" customHeight="1" x14ac:dyDescent="0.2">
      <c r="A5" s="7"/>
      <c r="B5" s="7" t="s">
        <v>113</v>
      </c>
      <c r="C5" s="7"/>
      <c r="D5" s="7"/>
      <c r="E5" s="7"/>
      <c r="F5" s="7"/>
      <c r="G5" s="7"/>
      <c r="H5" s="7"/>
      <c r="I5" s="7"/>
      <c r="J5" s="7"/>
      <c r="K5" s="7"/>
      <c r="L5" s="9" t="s">
        <v>319</v>
      </c>
      <c r="M5" s="157">
        <v>333.1</v>
      </c>
      <c r="N5" s="157">
        <v>302.5</v>
      </c>
    </row>
    <row r="6" spans="1:14" ht="16.5" customHeight="1" x14ac:dyDescent="0.2">
      <c r="A6" s="7"/>
      <c r="B6" s="7" t="s">
        <v>114</v>
      </c>
      <c r="C6" s="7"/>
      <c r="D6" s="7"/>
      <c r="E6" s="7"/>
      <c r="F6" s="7"/>
      <c r="G6" s="7"/>
      <c r="H6" s="7"/>
      <c r="I6" s="7"/>
      <c r="J6" s="7"/>
      <c r="K6" s="7"/>
      <c r="L6" s="9" t="s">
        <v>319</v>
      </c>
      <c r="M6" s="157">
        <v>350.8</v>
      </c>
      <c r="N6" s="157">
        <v>310.8</v>
      </c>
    </row>
    <row r="7" spans="1:14" ht="16.5" customHeight="1" x14ac:dyDescent="0.2">
      <c r="A7" s="7"/>
      <c r="B7" s="7" t="s">
        <v>115</v>
      </c>
      <c r="C7" s="7"/>
      <c r="D7" s="7"/>
      <c r="E7" s="7"/>
      <c r="F7" s="7"/>
      <c r="G7" s="7"/>
      <c r="H7" s="7"/>
      <c r="I7" s="7"/>
      <c r="J7" s="7"/>
      <c r="K7" s="7"/>
      <c r="L7" s="9" t="s">
        <v>319</v>
      </c>
      <c r="M7" s="157">
        <v>359.1</v>
      </c>
      <c r="N7" s="157">
        <v>321.5</v>
      </c>
    </row>
    <row r="8" spans="1:14" ht="16.5" customHeight="1" x14ac:dyDescent="0.2">
      <c r="A8" s="7"/>
      <c r="B8" s="7" t="s">
        <v>116</v>
      </c>
      <c r="C8" s="7"/>
      <c r="D8" s="7"/>
      <c r="E8" s="7"/>
      <c r="F8" s="7"/>
      <c r="G8" s="7"/>
      <c r="H8" s="7"/>
      <c r="I8" s="7"/>
      <c r="J8" s="7"/>
      <c r="K8" s="7"/>
      <c r="L8" s="9" t="s">
        <v>319</v>
      </c>
      <c r="M8" s="157">
        <v>384.7</v>
      </c>
      <c r="N8" s="157">
        <v>332.8</v>
      </c>
    </row>
    <row r="9" spans="1:14" ht="16.5" customHeight="1" x14ac:dyDescent="0.2">
      <c r="A9" s="7"/>
      <c r="B9" s="7" t="s">
        <v>117</v>
      </c>
      <c r="C9" s="7"/>
      <c r="D9" s="7"/>
      <c r="E9" s="7"/>
      <c r="F9" s="7"/>
      <c r="G9" s="7"/>
      <c r="H9" s="7"/>
      <c r="I9" s="7"/>
      <c r="J9" s="7"/>
      <c r="K9" s="7"/>
      <c r="L9" s="9" t="s">
        <v>319</v>
      </c>
      <c r="M9" s="157">
        <v>428.7</v>
      </c>
      <c r="N9" s="157">
        <v>358.9</v>
      </c>
    </row>
    <row r="10" spans="1:14" ht="16.5" customHeight="1" x14ac:dyDescent="0.2">
      <c r="A10" s="7"/>
      <c r="B10" s="7" t="s">
        <v>118</v>
      </c>
      <c r="C10" s="7"/>
      <c r="D10" s="7"/>
      <c r="E10" s="7"/>
      <c r="F10" s="7"/>
      <c r="G10" s="7"/>
      <c r="H10" s="7"/>
      <c r="I10" s="7"/>
      <c r="J10" s="7"/>
      <c r="K10" s="7"/>
      <c r="L10" s="9" t="s">
        <v>319</v>
      </c>
      <c r="M10" s="157">
        <v>455.4</v>
      </c>
      <c r="N10" s="157">
        <v>377.1</v>
      </c>
    </row>
    <row r="11" spans="1:14" ht="16.5" customHeight="1" x14ac:dyDescent="0.2">
      <c r="A11" s="7"/>
      <c r="B11" s="7" t="s">
        <v>119</v>
      </c>
      <c r="C11" s="7"/>
      <c r="D11" s="7"/>
      <c r="E11" s="7"/>
      <c r="F11" s="7"/>
      <c r="G11" s="7"/>
      <c r="H11" s="7"/>
      <c r="I11" s="7"/>
      <c r="J11" s="7"/>
      <c r="K11" s="7"/>
      <c r="L11" s="9" t="s">
        <v>319</v>
      </c>
      <c r="M11" s="157">
        <v>493.7</v>
      </c>
      <c r="N11" s="157">
        <v>404.4</v>
      </c>
    </row>
    <row r="12" spans="1:14" ht="16.5" customHeight="1" x14ac:dyDescent="0.2">
      <c r="A12" s="7"/>
      <c r="B12" s="7" t="s">
        <v>120</v>
      </c>
      <c r="C12" s="7"/>
      <c r="D12" s="7"/>
      <c r="E12" s="7"/>
      <c r="F12" s="7"/>
      <c r="G12" s="7"/>
      <c r="H12" s="7"/>
      <c r="I12" s="7"/>
      <c r="J12" s="7"/>
      <c r="K12" s="7"/>
      <c r="L12" s="9" t="s">
        <v>319</v>
      </c>
      <c r="M12" s="157">
        <v>514.20000000000005</v>
      </c>
      <c r="N12" s="157">
        <v>425</v>
      </c>
    </row>
    <row r="13" spans="1:14" ht="16.5" customHeight="1" x14ac:dyDescent="0.2">
      <c r="A13" s="13"/>
      <c r="B13" s="13" t="s">
        <v>121</v>
      </c>
      <c r="C13" s="13"/>
      <c r="D13" s="13"/>
      <c r="E13" s="13"/>
      <c r="F13" s="13"/>
      <c r="G13" s="13"/>
      <c r="H13" s="13"/>
      <c r="I13" s="13"/>
      <c r="J13" s="13"/>
      <c r="K13" s="13"/>
      <c r="L13" s="14" t="s">
        <v>319</v>
      </c>
      <c r="M13" s="158">
        <v>512.1</v>
      </c>
      <c r="N13" s="158">
        <v>446.1</v>
      </c>
    </row>
    <row r="14" spans="1:14" ht="4.5" customHeight="1" x14ac:dyDescent="0.2">
      <c r="A14" s="25"/>
      <c r="B14" s="25"/>
      <c r="C14" s="2"/>
      <c r="D14" s="2"/>
      <c r="E14" s="2"/>
      <c r="F14" s="2"/>
      <c r="G14" s="2"/>
      <c r="H14" s="2"/>
      <c r="I14" s="2"/>
      <c r="J14" s="2"/>
      <c r="K14" s="2"/>
      <c r="L14" s="2"/>
      <c r="M14" s="2"/>
      <c r="N14" s="2"/>
    </row>
    <row r="15" spans="1:14" ht="16.5" customHeight="1" x14ac:dyDescent="0.2">
      <c r="A15" s="25"/>
      <c r="B15" s="25"/>
      <c r="C15" s="345" t="s">
        <v>420</v>
      </c>
      <c r="D15" s="345"/>
      <c r="E15" s="345"/>
      <c r="F15" s="345"/>
      <c r="G15" s="345"/>
      <c r="H15" s="345"/>
      <c r="I15" s="345"/>
      <c r="J15" s="345"/>
      <c r="K15" s="345"/>
      <c r="L15" s="345"/>
      <c r="M15" s="345"/>
      <c r="N15" s="345"/>
    </row>
    <row r="16" spans="1:14" ht="4.5" customHeight="1" x14ac:dyDescent="0.2">
      <c r="A16" s="25"/>
      <c r="B16" s="25"/>
      <c r="C16" s="2"/>
      <c r="D16" s="2"/>
      <c r="E16" s="2"/>
      <c r="F16" s="2"/>
      <c r="G16" s="2"/>
      <c r="H16" s="2"/>
      <c r="I16" s="2"/>
      <c r="J16" s="2"/>
      <c r="K16" s="2"/>
      <c r="L16" s="2"/>
      <c r="M16" s="2"/>
      <c r="N16" s="2"/>
    </row>
    <row r="17" spans="1:14" ht="29.45" customHeight="1" x14ac:dyDescent="0.2">
      <c r="A17" s="25" t="s">
        <v>79</v>
      </c>
      <c r="B17" s="25"/>
      <c r="C17" s="345" t="s">
        <v>87</v>
      </c>
      <c r="D17" s="345"/>
      <c r="E17" s="345"/>
      <c r="F17" s="345"/>
      <c r="G17" s="345"/>
      <c r="H17" s="345"/>
      <c r="I17" s="345"/>
      <c r="J17" s="345"/>
      <c r="K17" s="345"/>
      <c r="L17" s="345"/>
      <c r="M17" s="345"/>
      <c r="N17" s="345"/>
    </row>
    <row r="18" spans="1:14" ht="29.45" customHeight="1" x14ac:dyDescent="0.2">
      <c r="A18" s="25" t="s">
        <v>80</v>
      </c>
      <c r="B18" s="25"/>
      <c r="C18" s="345" t="s">
        <v>392</v>
      </c>
      <c r="D18" s="345"/>
      <c r="E18" s="345"/>
      <c r="F18" s="345"/>
      <c r="G18" s="345"/>
      <c r="H18" s="345"/>
      <c r="I18" s="345"/>
      <c r="J18" s="345"/>
      <c r="K18" s="345"/>
      <c r="L18" s="345"/>
      <c r="M18" s="345"/>
      <c r="N18" s="345"/>
    </row>
    <row r="19" spans="1:14" ht="16.5" customHeight="1" x14ac:dyDescent="0.2">
      <c r="A19" s="25" t="s">
        <v>81</v>
      </c>
      <c r="B19" s="25"/>
      <c r="C19" s="345" t="s">
        <v>395</v>
      </c>
      <c r="D19" s="345"/>
      <c r="E19" s="345"/>
      <c r="F19" s="345"/>
      <c r="G19" s="345"/>
      <c r="H19" s="345"/>
      <c r="I19" s="345"/>
      <c r="J19" s="345"/>
      <c r="K19" s="345"/>
      <c r="L19" s="345"/>
      <c r="M19" s="345"/>
      <c r="N19" s="345"/>
    </row>
    <row r="20" spans="1:14" ht="106.9" customHeight="1" x14ac:dyDescent="0.2">
      <c r="A20" s="25" t="s">
        <v>82</v>
      </c>
      <c r="B20" s="25"/>
      <c r="C20" s="345" t="s">
        <v>393</v>
      </c>
      <c r="D20" s="345"/>
      <c r="E20" s="345"/>
      <c r="F20" s="345"/>
      <c r="G20" s="345"/>
      <c r="H20" s="345"/>
      <c r="I20" s="345"/>
      <c r="J20" s="345"/>
      <c r="K20" s="345"/>
      <c r="L20" s="345"/>
      <c r="M20" s="345"/>
      <c r="N20" s="345"/>
    </row>
    <row r="21" spans="1:14" ht="55.15" customHeight="1" x14ac:dyDescent="0.2">
      <c r="A21" s="25" t="s">
        <v>83</v>
      </c>
      <c r="B21" s="25"/>
      <c r="C21" s="345" t="s">
        <v>394</v>
      </c>
      <c r="D21" s="345"/>
      <c r="E21" s="345"/>
      <c r="F21" s="345"/>
      <c r="G21" s="345"/>
      <c r="H21" s="345"/>
      <c r="I21" s="345"/>
      <c r="J21" s="345"/>
      <c r="K21" s="345"/>
      <c r="L21" s="345"/>
      <c r="M21" s="345"/>
      <c r="N21" s="345"/>
    </row>
    <row r="22" spans="1:14" ht="93.95" customHeight="1" x14ac:dyDescent="0.2">
      <c r="A22" s="25" t="s">
        <v>84</v>
      </c>
      <c r="B22" s="25"/>
      <c r="C22" s="345" t="s">
        <v>404</v>
      </c>
      <c r="D22" s="345"/>
      <c r="E22" s="345"/>
      <c r="F22" s="345"/>
      <c r="G22" s="345"/>
      <c r="H22" s="345"/>
      <c r="I22" s="345"/>
      <c r="J22" s="345"/>
      <c r="K22" s="345"/>
      <c r="L22" s="345"/>
      <c r="M22" s="345"/>
      <c r="N22" s="345"/>
    </row>
    <row r="23" spans="1:14" ht="235.9" customHeight="1" x14ac:dyDescent="0.2">
      <c r="A23" s="25" t="s">
        <v>85</v>
      </c>
      <c r="B23" s="25"/>
      <c r="C23" s="345" t="s">
        <v>396</v>
      </c>
      <c r="D23" s="345"/>
      <c r="E23" s="345"/>
      <c r="F23" s="345"/>
      <c r="G23" s="345"/>
      <c r="H23" s="345"/>
      <c r="I23" s="345"/>
      <c r="J23" s="345"/>
      <c r="K23" s="345"/>
      <c r="L23" s="345"/>
      <c r="M23" s="345"/>
      <c r="N23" s="345"/>
    </row>
    <row r="24" spans="1:14" ht="4.5" customHeight="1" x14ac:dyDescent="0.2"/>
    <row r="25" spans="1:14" ht="29.45" customHeight="1" x14ac:dyDescent="0.2">
      <c r="A25" s="26" t="s">
        <v>95</v>
      </c>
      <c r="B25" s="25"/>
      <c r="C25" s="25"/>
      <c r="D25" s="25"/>
      <c r="E25" s="345" t="s">
        <v>421</v>
      </c>
      <c r="F25" s="345"/>
      <c r="G25" s="345"/>
      <c r="H25" s="345"/>
      <c r="I25" s="345"/>
      <c r="J25" s="345"/>
      <c r="K25" s="345"/>
      <c r="L25" s="345"/>
      <c r="M25" s="345"/>
      <c r="N25" s="345"/>
    </row>
  </sheetData>
  <mergeCells count="10">
    <mergeCell ref="C20:N20"/>
    <mergeCell ref="C21:N21"/>
    <mergeCell ref="C22:N22"/>
    <mergeCell ref="C23:N23"/>
    <mergeCell ref="E25:N25"/>
    <mergeCell ref="K1:N1"/>
    <mergeCell ref="C15:N15"/>
    <mergeCell ref="C17:N17"/>
    <mergeCell ref="C18:N18"/>
    <mergeCell ref="C19:N19"/>
  </mergeCells>
  <pageMargins left="0.7" right="0.7" top="0.75" bottom="0.75" header="0.3" footer="0.3"/>
  <pageSetup paperSize="9" fitToHeight="0" orientation="landscape" horizontalDpi="300" verticalDpi="300"/>
  <headerFooter scaleWithDoc="0" alignWithMargins="0">
    <oddHeader>&amp;C&amp;"Arial"&amp;8TABLE EA.17</oddHeader>
    <oddFooter>&amp;L&amp;"Arial"&amp;8REPORT ON
GOVERNMENT
SERVICES 2022&amp;R&amp;"Arial"&amp;8HEALTH SECTOR
OVERVIEW
PAGE &amp;B&amp;P&amp;B</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25"/>
  <sheetViews>
    <sheetView showGridLines="0" workbookViewId="0"/>
  </sheetViews>
  <sheetFormatPr defaultColWidth="11.42578125" defaultRowHeight="12.75" x14ac:dyDescent="0.2"/>
  <cols>
    <col min="1" max="11" width="1.85546875" customWidth="1"/>
    <col min="12" max="12" width="14.85546875" customWidth="1"/>
    <col min="13" max="13" width="17.42578125" customWidth="1"/>
    <col min="14" max="14" width="19.140625" customWidth="1"/>
  </cols>
  <sheetData>
    <row r="1" spans="1:14" ht="50.45" customHeight="1" x14ac:dyDescent="0.2">
      <c r="A1" s="8" t="s">
        <v>422</v>
      </c>
      <c r="B1" s="8"/>
      <c r="C1" s="8"/>
      <c r="D1" s="8"/>
      <c r="E1" s="8"/>
      <c r="F1" s="8"/>
      <c r="G1" s="8"/>
      <c r="H1" s="8"/>
      <c r="I1" s="8"/>
      <c r="J1" s="8"/>
      <c r="K1" s="352" t="s">
        <v>423</v>
      </c>
      <c r="L1" s="353"/>
      <c r="M1" s="353"/>
      <c r="N1" s="353"/>
    </row>
    <row r="2" spans="1:14" ht="16.5" customHeight="1" x14ac:dyDescent="0.2">
      <c r="A2" s="11"/>
      <c r="B2" s="11"/>
      <c r="C2" s="11"/>
      <c r="D2" s="11"/>
      <c r="E2" s="11"/>
      <c r="F2" s="11"/>
      <c r="G2" s="11"/>
      <c r="H2" s="11"/>
      <c r="I2" s="11"/>
      <c r="J2" s="11"/>
      <c r="K2" s="11"/>
      <c r="L2" s="12" t="s">
        <v>59</v>
      </c>
      <c r="M2" s="105" t="s">
        <v>424</v>
      </c>
      <c r="N2" s="105" t="s">
        <v>425</v>
      </c>
    </row>
    <row r="3" spans="1:14" ht="16.5" customHeight="1" x14ac:dyDescent="0.2">
      <c r="A3" s="7" t="s">
        <v>402</v>
      </c>
      <c r="B3" s="7"/>
      <c r="C3" s="7"/>
      <c r="D3" s="7"/>
      <c r="E3" s="7"/>
      <c r="F3" s="7"/>
      <c r="G3" s="7"/>
      <c r="H3" s="7"/>
      <c r="I3" s="7"/>
      <c r="J3" s="7"/>
      <c r="K3" s="7"/>
      <c r="L3" s="9"/>
      <c r="M3" s="10"/>
      <c r="N3" s="10"/>
    </row>
    <row r="4" spans="1:14" ht="16.5" customHeight="1" x14ac:dyDescent="0.2">
      <c r="A4" s="7"/>
      <c r="B4" s="7" t="s">
        <v>69</v>
      </c>
      <c r="C4" s="7"/>
      <c r="D4" s="7"/>
      <c r="E4" s="7"/>
      <c r="F4" s="7"/>
      <c r="G4" s="7"/>
      <c r="H4" s="7"/>
      <c r="I4" s="7"/>
      <c r="J4" s="7"/>
      <c r="K4" s="7"/>
      <c r="L4" s="9" t="s">
        <v>319</v>
      </c>
      <c r="M4" s="159">
        <v>315.2</v>
      </c>
      <c r="N4" s="159">
        <v>289</v>
      </c>
    </row>
    <row r="5" spans="1:14" ht="16.5" customHeight="1" x14ac:dyDescent="0.2">
      <c r="A5" s="7"/>
      <c r="B5" s="7" t="s">
        <v>113</v>
      </c>
      <c r="C5" s="7"/>
      <c r="D5" s="7"/>
      <c r="E5" s="7"/>
      <c r="F5" s="7"/>
      <c r="G5" s="7"/>
      <c r="H5" s="7"/>
      <c r="I5" s="7"/>
      <c r="J5" s="7"/>
      <c r="K5" s="7"/>
      <c r="L5" s="9" t="s">
        <v>319</v>
      </c>
      <c r="M5" s="159">
        <v>336</v>
      </c>
      <c r="N5" s="159">
        <v>302.5</v>
      </c>
    </row>
    <row r="6" spans="1:14" ht="16.5" customHeight="1" x14ac:dyDescent="0.2">
      <c r="A6" s="7"/>
      <c r="B6" s="7" t="s">
        <v>114</v>
      </c>
      <c r="C6" s="7"/>
      <c r="D6" s="7"/>
      <c r="E6" s="7"/>
      <c r="F6" s="7"/>
      <c r="G6" s="7"/>
      <c r="H6" s="7"/>
      <c r="I6" s="7"/>
      <c r="J6" s="7"/>
      <c r="K6" s="7"/>
      <c r="L6" s="9" t="s">
        <v>319</v>
      </c>
      <c r="M6" s="159">
        <v>337.5</v>
      </c>
      <c r="N6" s="159">
        <v>310.8</v>
      </c>
    </row>
    <row r="7" spans="1:14" ht="16.5" customHeight="1" x14ac:dyDescent="0.2">
      <c r="A7" s="7"/>
      <c r="B7" s="7" t="s">
        <v>115</v>
      </c>
      <c r="C7" s="7"/>
      <c r="D7" s="7"/>
      <c r="E7" s="7"/>
      <c r="F7" s="7"/>
      <c r="G7" s="7"/>
      <c r="H7" s="7"/>
      <c r="I7" s="7"/>
      <c r="J7" s="7"/>
      <c r="K7" s="7"/>
      <c r="L7" s="9" t="s">
        <v>319</v>
      </c>
      <c r="M7" s="159">
        <v>351.5</v>
      </c>
      <c r="N7" s="159">
        <v>321.5</v>
      </c>
    </row>
    <row r="8" spans="1:14" ht="16.5" customHeight="1" x14ac:dyDescent="0.2">
      <c r="A8" s="7"/>
      <c r="B8" s="7" t="s">
        <v>116</v>
      </c>
      <c r="C8" s="7"/>
      <c r="D8" s="7"/>
      <c r="E8" s="7"/>
      <c r="F8" s="7"/>
      <c r="G8" s="7"/>
      <c r="H8" s="7"/>
      <c r="I8" s="7"/>
      <c r="J8" s="7"/>
      <c r="K8" s="7"/>
      <c r="L8" s="9" t="s">
        <v>319</v>
      </c>
      <c r="M8" s="159">
        <v>363</v>
      </c>
      <c r="N8" s="159">
        <v>332.8</v>
      </c>
    </row>
    <row r="9" spans="1:14" ht="16.5" customHeight="1" x14ac:dyDescent="0.2">
      <c r="A9" s="7"/>
      <c r="B9" s="7" t="s">
        <v>117</v>
      </c>
      <c r="C9" s="7"/>
      <c r="D9" s="7"/>
      <c r="E9" s="7"/>
      <c r="F9" s="7"/>
      <c r="G9" s="7"/>
      <c r="H9" s="7"/>
      <c r="I9" s="7"/>
      <c r="J9" s="7"/>
      <c r="K9" s="7"/>
      <c r="L9" s="9" t="s">
        <v>319</v>
      </c>
      <c r="M9" s="159">
        <v>377.5</v>
      </c>
      <c r="N9" s="159">
        <v>358.9</v>
      </c>
    </row>
    <row r="10" spans="1:14" ht="16.5" customHeight="1" x14ac:dyDescent="0.2">
      <c r="A10" s="7"/>
      <c r="B10" s="7" t="s">
        <v>118</v>
      </c>
      <c r="C10" s="7"/>
      <c r="D10" s="7"/>
      <c r="E10" s="7"/>
      <c r="F10" s="7"/>
      <c r="G10" s="7"/>
      <c r="H10" s="7"/>
      <c r="I10" s="7"/>
      <c r="J10" s="7"/>
      <c r="K10" s="7"/>
      <c r="L10" s="9" t="s">
        <v>319</v>
      </c>
      <c r="M10" s="159">
        <v>386.3</v>
      </c>
      <c r="N10" s="159">
        <v>377.1</v>
      </c>
    </row>
    <row r="11" spans="1:14" ht="16.5" customHeight="1" x14ac:dyDescent="0.2">
      <c r="A11" s="7"/>
      <c r="B11" s="7" t="s">
        <v>119</v>
      </c>
      <c r="C11" s="7"/>
      <c r="D11" s="7"/>
      <c r="E11" s="7"/>
      <c r="F11" s="7"/>
      <c r="G11" s="7"/>
      <c r="H11" s="7"/>
      <c r="I11" s="7"/>
      <c r="J11" s="7"/>
      <c r="K11" s="7"/>
      <c r="L11" s="9" t="s">
        <v>319</v>
      </c>
      <c r="M11" s="159">
        <v>426.9</v>
      </c>
      <c r="N11" s="159">
        <v>404.4</v>
      </c>
    </row>
    <row r="12" spans="1:14" ht="16.5" customHeight="1" x14ac:dyDescent="0.2">
      <c r="A12" s="7"/>
      <c r="B12" s="7" t="s">
        <v>120</v>
      </c>
      <c r="C12" s="7"/>
      <c r="D12" s="7"/>
      <c r="E12" s="7"/>
      <c r="F12" s="7"/>
      <c r="G12" s="7"/>
      <c r="H12" s="7"/>
      <c r="I12" s="7"/>
      <c r="J12" s="7"/>
      <c r="K12" s="7"/>
      <c r="L12" s="9" t="s">
        <v>319</v>
      </c>
      <c r="M12" s="159">
        <v>439.2</v>
      </c>
      <c r="N12" s="159">
        <v>425</v>
      </c>
    </row>
    <row r="13" spans="1:14" ht="16.5" customHeight="1" x14ac:dyDescent="0.2">
      <c r="A13" s="13"/>
      <c r="B13" s="13" t="s">
        <v>121</v>
      </c>
      <c r="C13" s="13"/>
      <c r="D13" s="13"/>
      <c r="E13" s="13"/>
      <c r="F13" s="13"/>
      <c r="G13" s="13"/>
      <c r="H13" s="13"/>
      <c r="I13" s="13"/>
      <c r="J13" s="13"/>
      <c r="K13" s="13"/>
      <c r="L13" s="14" t="s">
        <v>319</v>
      </c>
      <c r="M13" s="160">
        <v>444.8</v>
      </c>
      <c r="N13" s="160">
        <v>446.1</v>
      </c>
    </row>
    <row r="14" spans="1:14" ht="4.5" customHeight="1" x14ac:dyDescent="0.2">
      <c r="A14" s="25"/>
      <c r="B14" s="25"/>
      <c r="C14" s="2"/>
      <c r="D14" s="2"/>
      <c r="E14" s="2"/>
      <c r="F14" s="2"/>
      <c r="G14" s="2"/>
      <c r="H14" s="2"/>
      <c r="I14" s="2"/>
      <c r="J14" s="2"/>
      <c r="K14" s="2"/>
      <c r="L14" s="2"/>
      <c r="M14" s="2"/>
      <c r="N14" s="2"/>
    </row>
    <row r="15" spans="1:14" ht="16.5" customHeight="1" x14ac:dyDescent="0.2">
      <c r="A15" s="25"/>
      <c r="B15" s="25"/>
      <c r="C15" s="345" t="s">
        <v>426</v>
      </c>
      <c r="D15" s="345"/>
      <c r="E15" s="345"/>
      <c r="F15" s="345"/>
      <c r="G15" s="345"/>
      <c r="H15" s="345"/>
      <c r="I15" s="345"/>
      <c r="J15" s="345"/>
      <c r="K15" s="345"/>
      <c r="L15" s="345"/>
      <c r="M15" s="345"/>
      <c r="N15" s="345"/>
    </row>
    <row r="16" spans="1:14" ht="4.5" customHeight="1" x14ac:dyDescent="0.2">
      <c r="A16" s="25"/>
      <c r="B16" s="25"/>
      <c r="C16" s="2"/>
      <c r="D16" s="2"/>
      <c r="E16" s="2"/>
      <c r="F16" s="2"/>
      <c r="G16" s="2"/>
      <c r="H16" s="2"/>
      <c r="I16" s="2"/>
      <c r="J16" s="2"/>
      <c r="K16" s="2"/>
      <c r="L16" s="2"/>
      <c r="M16" s="2"/>
      <c r="N16" s="2"/>
    </row>
    <row r="17" spans="1:14" ht="29.45" customHeight="1" x14ac:dyDescent="0.2">
      <c r="A17" s="25" t="s">
        <v>79</v>
      </c>
      <c r="B17" s="25"/>
      <c r="C17" s="345" t="s">
        <v>87</v>
      </c>
      <c r="D17" s="345"/>
      <c r="E17" s="345"/>
      <c r="F17" s="345"/>
      <c r="G17" s="345"/>
      <c r="H17" s="345"/>
      <c r="I17" s="345"/>
      <c r="J17" s="345"/>
      <c r="K17" s="345"/>
      <c r="L17" s="345"/>
      <c r="M17" s="345"/>
      <c r="N17" s="345"/>
    </row>
    <row r="18" spans="1:14" ht="29.45" customHeight="1" x14ac:dyDescent="0.2">
      <c r="A18" s="25" t="s">
        <v>80</v>
      </c>
      <c r="B18" s="25"/>
      <c r="C18" s="345" t="s">
        <v>392</v>
      </c>
      <c r="D18" s="345"/>
      <c r="E18" s="345"/>
      <c r="F18" s="345"/>
      <c r="G18" s="345"/>
      <c r="H18" s="345"/>
      <c r="I18" s="345"/>
      <c r="J18" s="345"/>
      <c r="K18" s="345"/>
      <c r="L18" s="345"/>
      <c r="M18" s="345"/>
      <c r="N18" s="345"/>
    </row>
    <row r="19" spans="1:14" ht="16.5" customHeight="1" x14ac:dyDescent="0.2">
      <c r="A19" s="25" t="s">
        <v>81</v>
      </c>
      <c r="B19" s="25"/>
      <c r="C19" s="345" t="s">
        <v>395</v>
      </c>
      <c r="D19" s="345"/>
      <c r="E19" s="345"/>
      <c r="F19" s="345"/>
      <c r="G19" s="345"/>
      <c r="H19" s="345"/>
      <c r="I19" s="345"/>
      <c r="J19" s="345"/>
      <c r="K19" s="345"/>
      <c r="L19" s="345"/>
      <c r="M19" s="345"/>
      <c r="N19" s="345"/>
    </row>
    <row r="20" spans="1:14" ht="106.9" customHeight="1" x14ac:dyDescent="0.2">
      <c r="A20" s="25" t="s">
        <v>82</v>
      </c>
      <c r="B20" s="25"/>
      <c r="C20" s="345" t="s">
        <v>393</v>
      </c>
      <c r="D20" s="345"/>
      <c r="E20" s="345"/>
      <c r="F20" s="345"/>
      <c r="G20" s="345"/>
      <c r="H20" s="345"/>
      <c r="I20" s="345"/>
      <c r="J20" s="345"/>
      <c r="K20" s="345"/>
      <c r="L20" s="345"/>
      <c r="M20" s="345"/>
      <c r="N20" s="345"/>
    </row>
    <row r="21" spans="1:14" ht="55.15" customHeight="1" x14ac:dyDescent="0.2">
      <c r="A21" s="25" t="s">
        <v>83</v>
      </c>
      <c r="B21" s="25"/>
      <c r="C21" s="345" t="s">
        <v>394</v>
      </c>
      <c r="D21" s="345"/>
      <c r="E21" s="345"/>
      <c r="F21" s="345"/>
      <c r="G21" s="345"/>
      <c r="H21" s="345"/>
      <c r="I21" s="345"/>
      <c r="J21" s="345"/>
      <c r="K21" s="345"/>
      <c r="L21" s="345"/>
      <c r="M21" s="345"/>
      <c r="N21" s="345"/>
    </row>
    <row r="22" spans="1:14" ht="93.95" customHeight="1" x14ac:dyDescent="0.2">
      <c r="A22" s="25" t="s">
        <v>84</v>
      </c>
      <c r="B22" s="25"/>
      <c r="C22" s="345" t="s">
        <v>404</v>
      </c>
      <c r="D22" s="345"/>
      <c r="E22" s="345"/>
      <c r="F22" s="345"/>
      <c r="G22" s="345"/>
      <c r="H22" s="345"/>
      <c r="I22" s="345"/>
      <c r="J22" s="345"/>
      <c r="K22" s="345"/>
      <c r="L22" s="345"/>
      <c r="M22" s="345"/>
      <c r="N22" s="345"/>
    </row>
    <row r="23" spans="1:14" ht="248.65" customHeight="1" x14ac:dyDescent="0.2">
      <c r="A23" s="25" t="s">
        <v>85</v>
      </c>
      <c r="B23" s="25"/>
      <c r="C23" s="345" t="s">
        <v>396</v>
      </c>
      <c r="D23" s="345"/>
      <c r="E23" s="345"/>
      <c r="F23" s="345"/>
      <c r="G23" s="345"/>
      <c r="H23" s="345"/>
      <c r="I23" s="345"/>
      <c r="J23" s="345"/>
      <c r="K23" s="345"/>
      <c r="L23" s="345"/>
      <c r="M23" s="345"/>
      <c r="N23" s="345"/>
    </row>
    <row r="24" spans="1:14" ht="4.5" customHeight="1" x14ac:dyDescent="0.2"/>
    <row r="25" spans="1:14" ht="29.45" customHeight="1" x14ac:dyDescent="0.2">
      <c r="A25" s="26" t="s">
        <v>95</v>
      </c>
      <c r="B25" s="25"/>
      <c r="C25" s="25"/>
      <c r="D25" s="25"/>
      <c r="E25" s="345" t="s">
        <v>427</v>
      </c>
      <c r="F25" s="345"/>
      <c r="G25" s="345"/>
      <c r="H25" s="345"/>
      <c r="I25" s="345"/>
      <c r="J25" s="345"/>
      <c r="K25" s="345"/>
      <c r="L25" s="345"/>
      <c r="M25" s="345"/>
      <c r="N25" s="345"/>
    </row>
  </sheetData>
  <mergeCells count="10">
    <mergeCell ref="C20:N20"/>
    <mergeCell ref="C21:N21"/>
    <mergeCell ref="C22:N22"/>
    <mergeCell ref="C23:N23"/>
    <mergeCell ref="E25:N25"/>
    <mergeCell ref="K1:N1"/>
    <mergeCell ref="C15:N15"/>
    <mergeCell ref="C17:N17"/>
    <mergeCell ref="C18:N18"/>
    <mergeCell ref="C19:N19"/>
  </mergeCells>
  <pageMargins left="0.7" right="0.7" top="0.75" bottom="0.75" header="0.3" footer="0.3"/>
  <pageSetup paperSize="9" fitToHeight="0" orientation="landscape" horizontalDpi="300" verticalDpi="300"/>
  <headerFooter scaleWithDoc="0" alignWithMargins="0">
    <oddHeader>&amp;C&amp;"Arial"&amp;8TABLE EA.18</oddHeader>
    <oddFooter>&amp;L&amp;"Arial"&amp;8REPORT ON
GOVERNMENT
SERVICES 2022&amp;R&amp;"Arial"&amp;8HEALTH SECTOR
OVERVIEW
PAGE &amp;B&amp;P&amp;B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21"/>
  <sheetViews>
    <sheetView showGridLines="0" workbookViewId="0"/>
  </sheetViews>
  <sheetFormatPr defaultColWidth="11.42578125" defaultRowHeight="12.75" x14ac:dyDescent="0.2"/>
  <cols>
    <col min="1" max="10" width="1.85546875" customWidth="1"/>
    <col min="11" max="11" width="5.140625" customWidth="1"/>
    <col min="12" max="12" width="5.42578125" customWidth="1"/>
    <col min="13" max="13" width="6" customWidth="1"/>
    <col min="14" max="14" width="5" customWidth="1"/>
    <col min="15" max="15" width="6" customWidth="1"/>
    <col min="16" max="16" width="5" customWidth="1"/>
    <col min="17" max="17" width="6" customWidth="1"/>
    <col min="18" max="18" width="5" customWidth="1"/>
    <col min="19" max="19" width="6" customWidth="1"/>
    <col min="20" max="20" width="5" customWidth="1"/>
    <col min="21" max="21" width="6" customWidth="1"/>
    <col min="22" max="22" width="5" customWidth="1"/>
    <col min="23" max="23" width="6" customWidth="1"/>
    <col min="24" max="24" width="5" customWidth="1"/>
    <col min="25" max="25" width="6" customWidth="1"/>
    <col min="26" max="26" width="5" customWidth="1"/>
    <col min="27" max="27" width="6" customWidth="1"/>
    <col min="28" max="28" width="5" customWidth="1"/>
    <col min="29" max="29" width="7" customWidth="1"/>
    <col min="30" max="30" width="5" customWidth="1"/>
  </cols>
  <sheetData>
    <row r="1" spans="1:30" ht="33.950000000000003" customHeight="1" x14ac:dyDescent="0.2">
      <c r="A1" s="8" t="s">
        <v>57</v>
      </c>
      <c r="B1" s="8"/>
      <c r="C1" s="8"/>
      <c r="D1" s="8"/>
      <c r="E1" s="8"/>
      <c r="F1" s="8"/>
      <c r="G1" s="8"/>
      <c r="H1" s="8"/>
      <c r="I1" s="8"/>
      <c r="J1" s="8"/>
      <c r="K1" s="352" t="s">
        <v>58</v>
      </c>
      <c r="L1" s="353"/>
      <c r="M1" s="353"/>
      <c r="N1" s="353"/>
      <c r="O1" s="353"/>
      <c r="P1" s="353"/>
      <c r="Q1" s="353"/>
      <c r="R1" s="353"/>
      <c r="S1" s="353"/>
      <c r="T1" s="353"/>
      <c r="U1" s="353"/>
      <c r="V1" s="353"/>
      <c r="W1" s="353"/>
      <c r="X1" s="353"/>
      <c r="Y1" s="353"/>
      <c r="Z1" s="353"/>
      <c r="AA1" s="353"/>
      <c r="AB1" s="353"/>
      <c r="AC1" s="353"/>
      <c r="AD1" s="353"/>
    </row>
    <row r="2" spans="1:30" ht="16.5" customHeight="1" x14ac:dyDescent="0.2">
      <c r="A2" s="11"/>
      <c r="B2" s="11"/>
      <c r="C2" s="11"/>
      <c r="D2" s="11"/>
      <c r="E2" s="11"/>
      <c r="F2" s="11"/>
      <c r="G2" s="11"/>
      <c r="H2" s="11"/>
      <c r="I2" s="11"/>
      <c r="J2" s="11"/>
      <c r="K2" s="11"/>
      <c r="L2" s="12" t="s">
        <v>59</v>
      </c>
      <c r="M2" s="349" t="s">
        <v>60</v>
      </c>
      <c r="N2" s="350"/>
      <c r="O2" s="349" t="s">
        <v>61</v>
      </c>
      <c r="P2" s="350"/>
      <c r="Q2" s="349" t="s">
        <v>62</v>
      </c>
      <c r="R2" s="350"/>
      <c r="S2" s="349" t="s">
        <v>63</v>
      </c>
      <c r="T2" s="350"/>
      <c r="U2" s="349" t="s">
        <v>64</v>
      </c>
      <c r="V2" s="350"/>
      <c r="W2" s="349" t="s">
        <v>65</v>
      </c>
      <c r="X2" s="350"/>
      <c r="Y2" s="349" t="s">
        <v>66</v>
      </c>
      <c r="Z2" s="350"/>
      <c r="AA2" s="349" t="s">
        <v>67</v>
      </c>
      <c r="AB2" s="350"/>
      <c r="AC2" s="349" t="s">
        <v>68</v>
      </c>
      <c r="AD2" s="350"/>
    </row>
    <row r="3" spans="1:30" ht="16.5" customHeight="1" x14ac:dyDescent="0.2">
      <c r="A3" s="7" t="s">
        <v>69</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70</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29.45" customHeight="1" x14ac:dyDescent="0.2">
      <c r="A5" s="7"/>
      <c r="B5" s="7"/>
      <c r="C5" s="351" t="s">
        <v>71</v>
      </c>
      <c r="D5" s="351"/>
      <c r="E5" s="351"/>
      <c r="F5" s="351"/>
      <c r="G5" s="351"/>
      <c r="H5" s="351"/>
      <c r="I5" s="351"/>
      <c r="J5" s="351"/>
      <c r="K5" s="351"/>
      <c r="L5" s="9" t="s">
        <v>72</v>
      </c>
      <c r="M5" s="19">
        <v>8.1999999999999993</v>
      </c>
      <c r="N5" s="24">
        <v>0.7</v>
      </c>
      <c r="O5" s="19">
        <v>8.3000000000000007</v>
      </c>
      <c r="P5" s="24">
        <v>1.5</v>
      </c>
      <c r="Q5" s="19">
        <v>9</v>
      </c>
      <c r="R5" s="24">
        <v>0.8</v>
      </c>
      <c r="S5" s="15">
        <v>11.5</v>
      </c>
      <c r="T5" s="24">
        <v>1.3</v>
      </c>
      <c r="U5" s="19">
        <v>8.4</v>
      </c>
      <c r="V5" s="24">
        <v>1.7</v>
      </c>
      <c r="W5" s="19">
        <v>8.5</v>
      </c>
      <c r="X5" s="24">
        <v>3.1</v>
      </c>
      <c r="Y5" s="19">
        <v>7.8</v>
      </c>
      <c r="Z5" s="24">
        <v>3.9</v>
      </c>
      <c r="AA5" s="15">
        <v>12.7</v>
      </c>
      <c r="AB5" s="24">
        <v>1.8</v>
      </c>
      <c r="AC5" s="19">
        <v>9.1999999999999993</v>
      </c>
      <c r="AD5" s="24">
        <v>0.4</v>
      </c>
    </row>
    <row r="6" spans="1:30" ht="16.5" customHeight="1" x14ac:dyDescent="0.2">
      <c r="A6" s="7"/>
      <c r="B6" s="7"/>
      <c r="C6" s="7" t="s">
        <v>73</v>
      </c>
      <c r="D6" s="7"/>
      <c r="E6" s="7"/>
      <c r="F6" s="7"/>
      <c r="G6" s="7"/>
      <c r="H6" s="7"/>
      <c r="I6" s="7"/>
      <c r="J6" s="7"/>
      <c r="K6" s="7"/>
      <c r="L6" s="9" t="s">
        <v>72</v>
      </c>
      <c r="M6" s="19">
        <v>4.5999999999999996</v>
      </c>
      <c r="N6" s="24">
        <v>0.1</v>
      </c>
      <c r="O6" s="19">
        <v>5</v>
      </c>
      <c r="P6" s="24">
        <v>0.2</v>
      </c>
      <c r="Q6" s="19">
        <v>5</v>
      </c>
      <c r="R6" s="24">
        <v>0.2</v>
      </c>
      <c r="S6" s="19">
        <v>4.9000000000000004</v>
      </c>
      <c r="T6" s="24">
        <v>0.2</v>
      </c>
      <c r="U6" s="19">
        <v>4.9000000000000004</v>
      </c>
      <c r="V6" s="24">
        <v>0.3</v>
      </c>
      <c r="W6" s="19">
        <v>5.4</v>
      </c>
      <c r="X6" s="24">
        <v>0.6</v>
      </c>
      <c r="Y6" s="19">
        <v>4.3</v>
      </c>
      <c r="Z6" s="24">
        <v>0.6</v>
      </c>
      <c r="AA6" s="19">
        <v>4.4000000000000004</v>
      </c>
      <c r="AB6" s="24">
        <v>0.9</v>
      </c>
      <c r="AC6" s="19">
        <v>4.9000000000000004</v>
      </c>
      <c r="AD6" s="24">
        <v>0.1</v>
      </c>
    </row>
    <row r="7" spans="1:30" ht="16.5" customHeight="1" x14ac:dyDescent="0.2">
      <c r="A7" s="7"/>
      <c r="B7" s="7"/>
      <c r="C7" s="7" t="s">
        <v>74</v>
      </c>
      <c r="D7" s="7"/>
      <c r="E7" s="7"/>
      <c r="F7" s="7"/>
      <c r="G7" s="7"/>
      <c r="H7" s="7"/>
      <c r="I7" s="7"/>
      <c r="J7" s="7"/>
      <c r="K7" s="7"/>
      <c r="L7" s="9" t="s">
        <v>72</v>
      </c>
      <c r="M7" s="19">
        <v>4.9000000000000004</v>
      </c>
      <c r="N7" s="24">
        <v>0.1</v>
      </c>
      <c r="O7" s="19">
        <v>5.2</v>
      </c>
      <c r="P7" s="24">
        <v>0.2</v>
      </c>
      <c r="Q7" s="19">
        <v>5.4</v>
      </c>
      <c r="R7" s="24">
        <v>0.2</v>
      </c>
      <c r="S7" s="19">
        <v>5.4</v>
      </c>
      <c r="T7" s="24">
        <v>0.2</v>
      </c>
      <c r="U7" s="19">
        <v>5.0999999999999996</v>
      </c>
      <c r="V7" s="24">
        <v>0.3</v>
      </c>
      <c r="W7" s="19">
        <v>5.5</v>
      </c>
      <c r="X7" s="24">
        <v>0.6</v>
      </c>
      <c r="Y7" s="19">
        <v>4.4000000000000004</v>
      </c>
      <c r="Z7" s="24">
        <v>0.6</v>
      </c>
      <c r="AA7" s="19">
        <v>7.5</v>
      </c>
      <c r="AB7" s="24">
        <v>0.9</v>
      </c>
      <c r="AC7" s="19">
        <v>5.2</v>
      </c>
      <c r="AD7" s="24">
        <v>0.1</v>
      </c>
    </row>
    <row r="8" spans="1:30" ht="29.45" customHeight="1" x14ac:dyDescent="0.2">
      <c r="A8" s="7"/>
      <c r="B8" s="7"/>
      <c r="C8" s="351" t="s">
        <v>75</v>
      </c>
      <c r="D8" s="351"/>
      <c r="E8" s="351"/>
      <c r="F8" s="351"/>
      <c r="G8" s="351"/>
      <c r="H8" s="351"/>
      <c r="I8" s="351"/>
      <c r="J8" s="351"/>
      <c r="K8" s="351"/>
      <c r="L8" s="9" t="s">
        <v>76</v>
      </c>
      <c r="M8" s="17">
        <v>456</v>
      </c>
      <c r="N8" s="7"/>
      <c r="O8" s="17">
        <v>115</v>
      </c>
      <c r="P8" s="7"/>
      <c r="Q8" s="17">
        <v>486</v>
      </c>
      <c r="R8" s="7"/>
      <c r="S8" s="17">
        <v>260</v>
      </c>
      <c r="T8" s="7"/>
      <c r="U8" s="16">
        <v>86</v>
      </c>
      <c r="V8" s="7"/>
      <c r="W8" s="16">
        <v>26</v>
      </c>
      <c r="X8" s="7"/>
      <c r="Y8" s="16">
        <v>14</v>
      </c>
      <c r="Z8" s="7"/>
      <c r="AA8" s="17">
        <v>165</v>
      </c>
      <c r="AB8" s="7"/>
      <c r="AC8" s="20">
        <v>1608</v>
      </c>
      <c r="AD8" s="7"/>
    </row>
    <row r="9" spans="1:30" ht="16.5" customHeight="1" x14ac:dyDescent="0.2">
      <c r="A9" s="7"/>
      <c r="B9" s="7"/>
      <c r="C9" s="7" t="s">
        <v>77</v>
      </c>
      <c r="D9" s="7"/>
      <c r="E9" s="7"/>
      <c r="F9" s="7"/>
      <c r="G9" s="7"/>
      <c r="H9" s="7"/>
      <c r="I9" s="7"/>
      <c r="J9" s="7"/>
      <c r="K9" s="7"/>
      <c r="L9" s="9" t="s">
        <v>76</v>
      </c>
      <c r="M9" s="20">
        <v>3976</v>
      </c>
      <c r="N9" s="7"/>
      <c r="O9" s="20">
        <v>3646</v>
      </c>
      <c r="P9" s="7"/>
      <c r="Q9" s="20">
        <v>2661</v>
      </c>
      <c r="R9" s="7"/>
      <c r="S9" s="20">
        <v>1435</v>
      </c>
      <c r="T9" s="7"/>
      <c r="U9" s="17">
        <v>838</v>
      </c>
      <c r="V9" s="7"/>
      <c r="W9" s="17">
        <v>253</v>
      </c>
      <c r="X9" s="7"/>
      <c r="Y9" s="17">
        <v>222</v>
      </c>
      <c r="Z9" s="7"/>
      <c r="AA9" s="16">
        <v>95</v>
      </c>
      <c r="AB9" s="7"/>
      <c r="AC9" s="22">
        <v>13126</v>
      </c>
      <c r="AD9" s="7"/>
    </row>
    <row r="10" spans="1:30" ht="16.5" customHeight="1" x14ac:dyDescent="0.2">
      <c r="A10" s="13"/>
      <c r="B10" s="13"/>
      <c r="C10" s="13" t="s">
        <v>78</v>
      </c>
      <c r="D10" s="13"/>
      <c r="E10" s="13"/>
      <c r="F10" s="13"/>
      <c r="G10" s="13"/>
      <c r="H10" s="13"/>
      <c r="I10" s="13"/>
      <c r="J10" s="13"/>
      <c r="K10" s="13"/>
      <c r="L10" s="14" t="s">
        <v>76</v>
      </c>
      <c r="M10" s="21">
        <v>4545</v>
      </c>
      <c r="N10" s="13"/>
      <c r="O10" s="21">
        <v>3870</v>
      </c>
      <c r="P10" s="13"/>
      <c r="Q10" s="21">
        <v>3150</v>
      </c>
      <c r="R10" s="13"/>
      <c r="S10" s="21">
        <v>1695</v>
      </c>
      <c r="T10" s="13"/>
      <c r="U10" s="18">
        <v>928</v>
      </c>
      <c r="V10" s="13"/>
      <c r="W10" s="18">
        <v>305</v>
      </c>
      <c r="X10" s="13"/>
      <c r="Y10" s="18">
        <v>236</v>
      </c>
      <c r="Z10" s="13"/>
      <c r="AA10" s="18">
        <v>260</v>
      </c>
      <c r="AB10" s="13"/>
      <c r="AC10" s="23">
        <v>14989</v>
      </c>
      <c r="AD10" s="13"/>
    </row>
    <row r="11" spans="1:30" ht="4.5" customHeight="1" x14ac:dyDescent="0.2">
      <c r="A11" s="25"/>
      <c r="B11" s="25"/>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row>
    <row r="12" spans="1:30" ht="16.5" customHeight="1" x14ac:dyDescent="0.2">
      <c r="A12" s="25" t="s">
        <v>79</v>
      </c>
      <c r="B12" s="25"/>
      <c r="C12" s="345" t="s">
        <v>87</v>
      </c>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row>
    <row r="13" spans="1:30" ht="16.5" customHeight="1" x14ac:dyDescent="0.2">
      <c r="A13" s="25" t="s">
        <v>80</v>
      </c>
      <c r="B13" s="25"/>
      <c r="C13" s="345" t="s">
        <v>88</v>
      </c>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row>
    <row r="14" spans="1:30" ht="29.45" customHeight="1" x14ac:dyDescent="0.2">
      <c r="A14" s="25" t="s">
        <v>81</v>
      </c>
      <c r="B14" s="25"/>
      <c r="C14" s="345" t="s">
        <v>89</v>
      </c>
      <c r="D14" s="345"/>
      <c r="E14" s="345"/>
      <c r="F14" s="345"/>
      <c r="G14" s="345"/>
      <c r="H14" s="345"/>
      <c r="I14" s="345"/>
      <c r="J14" s="345"/>
      <c r="K14" s="345"/>
      <c r="L14" s="345"/>
      <c r="M14" s="345"/>
      <c r="N14" s="345"/>
      <c r="O14" s="345"/>
      <c r="P14" s="345"/>
      <c r="Q14" s="345"/>
      <c r="R14" s="345"/>
      <c r="S14" s="345"/>
      <c r="T14" s="345"/>
      <c r="U14" s="345"/>
      <c r="V14" s="345"/>
      <c r="W14" s="345"/>
      <c r="X14" s="345"/>
      <c r="Y14" s="345"/>
      <c r="Z14" s="345"/>
      <c r="AA14" s="345"/>
      <c r="AB14" s="345"/>
      <c r="AC14" s="345"/>
      <c r="AD14" s="345"/>
    </row>
    <row r="15" spans="1:30" ht="29.45" customHeight="1" x14ac:dyDescent="0.2">
      <c r="A15" s="25" t="s">
        <v>82</v>
      </c>
      <c r="B15" s="25"/>
      <c r="C15" s="345" t="s">
        <v>90</v>
      </c>
      <c r="D15" s="345"/>
      <c r="E15" s="345"/>
      <c r="F15" s="345"/>
      <c r="G15" s="345"/>
      <c r="H15" s="345"/>
      <c r="I15" s="345"/>
      <c r="J15" s="345"/>
      <c r="K15" s="345"/>
      <c r="L15" s="345"/>
      <c r="M15" s="345"/>
      <c r="N15" s="345"/>
      <c r="O15" s="345"/>
      <c r="P15" s="345"/>
      <c r="Q15" s="345"/>
      <c r="R15" s="345"/>
      <c r="S15" s="345"/>
      <c r="T15" s="345"/>
      <c r="U15" s="345"/>
      <c r="V15" s="345"/>
      <c r="W15" s="345"/>
      <c r="X15" s="345"/>
      <c r="Y15" s="345"/>
      <c r="Z15" s="345"/>
      <c r="AA15" s="345"/>
      <c r="AB15" s="345"/>
      <c r="AC15" s="345"/>
      <c r="AD15" s="345"/>
    </row>
    <row r="16" spans="1:30" ht="29.45" customHeight="1" x14ac:dyDescent="0.2">
      <c r="A16" s="25" t="s">
        <v>83</v>
      </c>
      <c r="B16" s="25"/>
      <c r="C16" s="345" t="s">
        <v>91</v>
      </c>
      <c r="D16" s="345"/>
      <c r="E16" s="345"/>
      <c r="F16" s="345"/>
      <c r="G16" s="345"/>
      <c r="H16" s="345"/>
      <c r="I16" s="345"/>
      <c r="J16" s="345"/>
      <c r="K16" s="345"/>
      <c r="L16" s="345"/>
      <c r="M16" s="345"/>
      <c r="N16" s="345"/>
      <c r="O16" s="345"/>
      <c r="P16" s="345"/>
      <c r="Q16" s="345"/>
      <c r="R16" s="345"/>
      <c r="S16" s="345"/>
      <c r="T16" s="345"/>
      <c r="U16" s="345"/>
      <c r="V16" s="345"/>
      <c r="W16" s="345"/>
      <c r="X16" s="345"/>
      <c r="Y16" s="345"/>
      <c r="Z16" s="345"/>
      <c r="AA16" s="345"/>
      <c r="AB16" s="345"/>
      <c r="AC16" s="345"/>
      <c r="AD16" s="345"/>
    </row>
    <row r="17" spans="1:30" ht="29.45" customHeight="1" x14ac:dyDescent="0.2">
      <c r="A17" s="25" t="s">
        <v>84</v>
      </c>
      <c r="B17" s="25"/>
      <c r="C17" s="345" t="s">
        <v>92</v>
      </c>
      <c r="D17" s="345"/>
      <c r="E17" s="345"/>
      <c r="F17" s="345"/>
      <c r="G17" s="345"/>
      <c r="H17" s="345"/>
      <c r="I17" s="345"/>
      <c r="J17" s="345"/>
      <c r="K17" s="345"/>
      <c r="L17" s="345"/>
      <c r="M17" s="345"/>
      <c r="N17" s="345"/>
      <c r="O17" s="345"/>
      <c r="P17" s="345"/>
      <c r="Q17" s="345"/>
      <c r="R17" s="345"/>
      <c r="S17" s="345"/>
      <c r="T17" s="345"/>
      <c r="U17" s="345"/>
      <c r="V17" s="345"/>
      <c r="W17" s="345"/>
      <c r="X17" s="345"/>
      <c r="Y17" s="345"/>
      <c r="Z17" s="345"/>
      <c r="AA17" s="345"/>
      <c r="AB17" s="345"/>
      <c r="AC17" s="345"/>
      <c r="AD17" s="345"/>
    </row>
    <row r="18" spans="1:30" ht="55.15" customHeight="1" x14ac:dyDescent="0.2">
      <c r="A18" s="25" t="s">
        <v>85</v>
      </c>
      <c r="B18" s="25"/>
      <c r="C18" s="345" t="s">
        <v>93</v>
      </c>
      <c r="D18" s="345"/>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row>
    <row r="19" spans="1:30" ht="16.5" customHeight="1" x14ac:dyDescent="0.2">
      <c r="A19" s="25" t="s">
        <v>86</v>
      </c>
      <c r="B19" s="25"/>
      <c r="C19" s="345" t="s">
        <v>94</v>
      </c>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row>
    <row r="20" spans="1:30" ht="4.5" customHeight="1" x14ac:dyDescent="0.2"/>
    <row r="21" spans="1:30" ht="16.5" customHeight="1" x14ac:dyDescent="0.2">
      <c r="A21" s="26" t="s">
        <v>95</v>
      </c>
      <c r="B21" s="25"/>
      <c r="C21" s="25"/>
      <c r="D21" s="25"/>
      <c r="E21" s="345" t="s">
        <v>96</v>
      </c>
      <c r="F21" s="345"/>
      <c r="G21" s="345"/>
      <c r="H21" s="345"/>
      <c r="I21" s="345"/>
      <c r="J21" s="345"/>
      <c r="K21" s="345"/>
      <c r="L21" s="345"/>
      <c r="M21" s="345"/>
      <c r="N21" s="345"/>
      <c r="O21" s="345"/>
      <c r="P21" s="345"/>
      <c r="Q21" s="345"/>
      <c r="R21" s="345"/>
      <c r="S21" s="345"/>
      <c r="T21" s="345"/>
      <c r="U21" s="345"/>
      <c r="V21" s="345"/>
      <c r="W21" s="345"/>
      <c r="X21" s="345"/>
      <c r="Y21" s="345"/>
      <c r="Z21" s="345"/>
      <c r="AA21" s="345"/>
      <c r="AB21" s="345"/>
      <c r="AC21" s="345"/>
      <c r="AD21" s="345"/>
    </row>
  </sheetData>
  <mergeCells count="21">
    <mergeCell ref="E21:AD21"/>
    <mergeCell ref="C15:AD15"/>
    <mergeCell ref="C16:AD16"/>
    <mergeCell ref="C17:AD17"/>
    <mergeCell ref="C18:AD18"/>
    <mergeCell ref="C19:AD19"/>
    <mergeCell ref="C8:K8"/>
    <mergeCell ref="K1:AD1"/>
    <mergeCell ref="C12:AD12"/>
    <mergeCell ref="C13:AD13"/>
    <mergeCell ref="C14:AD14"/>
    <mergeCell ref="W2:X2"/>
    <mergeCell ref="Y2:Z2"/>
    <mergeCell ref="AA2:AB2"/>
    <mergeCell ref="AC2:AD2"/>
    <mergeCell ref="C5:K5"/>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EA.1</oddHeader>
    <oddFooter>&amp;L&amp;"Arial"&amp;8REPORT ON
GOVERNMENT
SERVICES 2022&amp;R&amp;"Arial"&amp;8HEALTH SECTOR
OVERVIEW
PAGE &amp;B&amp;P&amp;B</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N25"/>
  <sheetViews>
    <sheetView showGridLines="0" workbookViewId="0"/>
  </sheetViews>
  <sheetFormatPr defaultColWidth="11.42578125" defaultRowHeight="12.75" x14ac:dyDescent="0.2"/>
  <cols>
    <col min="1" max="11" width="1.85546875" customWidth="1"/>
    <col min="12" max="12" width="14.85546875" customWidth="1"/>
    <col min="13" max="13" width="17.42578125" customWidth="1"/>
    <col min="14" max="14" width="19" customWidth="1"/>
  </cols>
  <sheetData>
    <row r="1" spans="1:14" ht="50.45" customHeight="1" x14ac:dyDescent="0.2">
      <c r="A1" s="8" t="s">
        <v>428</v>
      </c>
      <c r="B1" s="8"/>
      <c r="C1" s="8"/>
      <c r="D1" s="8"/>
      <c r="E1" s="8"/>
      <c r="F1" s="8"/>
      <c r="G1" s="8"/>
      <c r="H1" s="8"/>
      <c r="I1" s="8"/>
      <c r="J1" s="8"/>
      <c r="K1" s="352" t="s">
        <v>429</v>
      </c>
      <c r="L1" s="353"/>
      <c r="M1" s="353"/>
      <c r="N1" s="353"/>
    </row>
    <row r="2" spans="1:14" ht="16.5" customHeight="1" x14ac:dyDescent="0.2">
      <c r="A2" s="11"/>
      <c r="B2" s="11"/>
      <c r="C2" s="11"/>
      <c r="D2" s="11"/>
      <c r="E2" s="11"/>
      <c r="F2" s="11"/>
      <c r="G2" s="11"/>
      <c r="H2" s="11"/>
      <c r="I2" s="11"/>
      <c r="J2" s="11"/>
      <c r="K2" s="11"/>
      <c r="L2" s="12" t="s">
        <v>59</v>
      </c>
      <c r="M2" s="105" t="s">
        <v>430</v>
      </c>
      <c r="N2" s="105" t="s">
        <v>431</v>
      </c>
    </row>
    <row r="3" spans="1:14" ht="16.5" customHeight="1" x14ac:dyDescent="0.2">
      <c r="A3" s="7" t="s">
        <v>402</v>
      </c>
      <c r="B3" s="7"/>
      <c r="C3" s="7"/>
      <c r="D3" s="7"/>
      <c r="E3" s="7"/>
      <c r="F3" s="7"/>
      <c r="G3" s="7"/>
      <c r="H3" s="7"/>
      <c r="I3" s="7"/>
      <c r="J3" s="7"/>
      <c r="K3" s="7"/>
      <c r="L3" s="9"/>
      <c r="M3" s="10"/>
      <c r="N3" s="10"/>
    </row>
    <row r="4" spans="1:14" ht="16.5" customHeight="1" x14ac:dyDescent="0.2">
      <c r="A4" s="7"/>
      <c r="B4" s="7" t="s">
        <v>69</v>
      </c>
      <c r="C4" s="7"/>
      <c r="D4" s="7"/>
      <c r="E4" s="7"/>
      <c r="F4" s="7"/>
      <c r="G4" s="7"/>
      <c r="H4" s="7"/>
      <c r="I4" s="7"/>
      <c r="J4" s="7"/>
      <c r="K4" s="7"/>
      <c r="L4" s="9" t="s">
        <v>319</v>
      </c>
      <c r="M4" s="161">
        <v>260.2</v>
      </c>
      <c r="N4" s="161">
        <v>289</v>
      </c>
    </row>
    <row r="5" spans="1:14" ht="16.5" customHeight="1" x14ac:dyDescent="0.2">
      <c r="A5" s="7"/>
      <c r="B5" s="7" t="s">
        <v>113</v>
      </c>
      <c r="C5" s="7"/>
      <c r="D5" s="7"/>
      <c r="E5" s="7"/>
      <c r="F5" s="7"/>
      <c r="G5" s="7"/>
      <c r="H5" s="7"/>
      <c r="I5" s="7"/>
      <c r="J5" s="7"/>
      <c r="K5" s="7"/>
      <c r="L5" s="9" t="s">
        <v>319</v>
      </c>
      <c r="M5" s="161">
        <v>280.89999999999998</v>
      </c>
      <c r="N5" s="161">
        <v>302.5</v>
      </c>
    </row>
    <row r="6" spans="1:14" ht="16.5" customHeight="1" x14ac:dyDescent="0.2">
      <c r="A6" s="7"/>
      <c r="B6" s="7" t="s">
        <v>114</v>
      </c>
      <c r="C6" s="7"/>
      <c r="D6" s="7"/>
      <c r="E6" s="7"/>
      <c r="F6" s="7"/>
      <c r="G6" s="7"/>
      <c r="H6" s="7"/>
      <c r="I6" s="7"/>
      <c r="J6" s="7"/>
      <c r="K6" s="7"/>
      <c r="L6" s="9" t="s">
        <v>319</v>
      </c>
      <c r="M6" s="161">
        <v>281.8</v>
      </c>
      <c r="N6" s="161">
        <v>310.8</v>
      </c>
    </row>
    <row r="7" spans="1:14" ht="16.5" customHeight="1" x14ac:dyDescent="0.2">
      <c r="A7" s="7"/>
      <c r="B7" s="7" t="s">
        <v>115</v>
      </c>
      <c r="C7" s="7"/>
      <c r="D7" s="7"/>
      <c r="E7" s="7"/>
      <c r="F7" s="7"/>
      <c r="G7" s="7"/>
      <c r="H7" s="7"/>
      <c r="I7" s="7"/>
      <c r="J7" s="7"/>
      <c r="K7" s="7"/>
      <c r="L7" s="9" t="s">
        <v>319</v>
      </c>
      <c r="M7" s="161">
        <v>282.60000000000002</v>
      </c>
      <c r="N7" s="161">
        <v>321.5</v>
      </c>
    </row>
    <row r="8" spans="1:14" ht="16.5" customHeight="1" x14ac:dyDescent="0.2">
      <c r="A8" s="7"/>
      <c r="B8" s="7" t="s">
        <v>116</v>
      </c>
      <c r="C8" s="7"/>
      <c r="D8" s="7"/>
      <c r="E8" s="7"/>
      <c r="F8" s="7"/>
      <c r="G8" s="7"/>
      <c r="H8" s="7"/>
      <c r="I8" s="7"/>
      <c r="J8" s="7"/>
      <c r="K8" s="7"/>
      <c r="L8" s="9" t="s">
        <v>319</v>
      </c>
      <c r="M8" s="161">
        <v>305.7</v>
      </c>
      <c r="N8" s="161">
        <v>332.8</v>
      </c>
    </row>
    <row r="9" spans="1:14" ht="16.5" customHeight="1" x14ac:dyDescent="0.2">
      <c r="A9" s="7"/>
      <c r="B9" s="7" t="s">
        <v>117</v>
      </c>
      <c r="C9" s="7"/>
      <c r="D9" s="7"/>
      <c r="E9" s="7"/>
      <c r="F9" s="7"/>
      <c r="G9" s="7"/>
      <c r="H9" s="7"/>
      <c r="I9" s="7"/>
      <c r="J9" s="7"/>
      <c r="K9" s="7"/>
      <c r="L9" s="9" t="s">
        <v>319</v>
      </c>
      <c r="M9" s="161">
        <v>335.9</v>
      </c>
      <c r="N9" s="161">
        <v>358.9</v>
      </c>
    </row>
    <row r="10" spans="1:14" ht="16.5" customHeight="1" x14ac:dyDescent="0.2">
      <c r="A10" s="7"/>
      <c r="B10" s="7" t="s">
        <v>118</v>
      </c>
      <c r="C10" s="7"/>
      <c r="D10" s="7"/>
      <c r="E10" s="7"/>
      <c r="F10" s="7"/>
      <c r="G10" s="7"/>
      <c r="H10" s="7"/>
      <c r="I10" s="7"/>
      <c r="J10" s="7"/>
      <c r="K10" s="7"/>
      <c r="L10" s="9" t="s">
        <v>319</v>
      </c>
      <c r="M10" s="161">
        <v>346.3</v>
      </c>
      <c r="N10" s="161">
        <v>377.1</v>
      </c>
    </row>
    <row r="11" spans="1:14" ht="16.5" customHeight="1" x14ac:dyDescent="0.2">
      <c r="A11" s="7"/>
      <c r="B11" s="7" t="s">
        <v>119</v>
      </c>
      <c r="C11" s="7"/>
      <c r="D11" s="7"/>
      <c r="E11" s="7"/>
      <c r="F11" s="7"/>
      <c r="G11" s="7"/>
      <c r="H11" s="7"/>
      <c r="I11" s="7"/>
      <c r="J11" s="7"/>
      <c r="K11" s="7"/>
      <c r="L11" s="9" t="s">
        <v>319</v>
      </c>
      <c r="M11" s="161">
        <v>375.4</v>
      </c>
      <c r="N11" s="161">
        <v>404.4</v>
      </c>
    </row>
    <row r="12" spans="1:14" ht="16.5" customHeight="1" x14ac:dyDescent="0.2">
      <c r="A12" s="7"/>
      <c r="B12" s="7" t="s">
        <v>120</v>
      </c>
      <c r="C12" s="7"/>
      <c r="D12" s="7"/>
      <c r="E12" s="7"/>
      <c r="F12" s="7"/>
      <c r="G12" s="7"/>
      <c r="H12" s="7"/>
      <c r="I12" s="7"/>
      <c r="J12" s="7"/>
      <c r="K12" s="7"/>
      <c r="L12" s="9" t="s">
        <v>319</v>
      </c>
      <c r="M12" s="161">
        <v>400.3</v>
      </c>
      <c r="N12" s="161">
        <v>425</v>
      </c>
    </row>
    <row r="13" spans="1:14" ht="16.5" customHeight="1" x14ac:dyDescent="0.2">
      <c r="A13" s="13"/>
      <c r="B13" s="13" t="s">
        <v>121</v>
      </c>
      <c r="C13" s="13"/>
      <c r="D13" s="13"/>
      <c r="E13" s="13"/>
      <c r="F13" s="13"/>
      <c r="G13" s="13"/>
      <c r="H13" s="13"/>
      <c r="I13" s="13"/>
      <c r="J13" s="13"/>
      <c r="K13" s="13"/>
      <c r="L13" s="14" t="s">
        <v>319</v>
      </c>
      <c r="M13" s="162">
        <v>411.4</v>
      </c>
      <c r="N13" s="162">
        <v>446.1</v>
      </c>
    </row>
    <row r="14" spans="1:14" ht="4.5" customHeight="1" x14ac:dyDescent="0.2">
      <c r="A14" s="25"/>
      <c r="B14" s="25"/>
      <c r="C14" s="2"/>
      <c r="D14" s="2"/>
      <c r="E14" s="2"/>
      <c r="F14" s="2"/>
      <c r="G14" s="2"/>
      <c r="H14" s="2"/>
      <c r="I14" s="2"/>
      <c r="J14" s="2"/>
      <c r="K14" s="2"/>
      <c r="L14" s="2"/>
      <c r="M14" s="2"/>
      <c r="N14" s="2"/>
    </row>
    <row r="15" spans="1:14" ht="16.5" customHeight="1" x14ac:dyDescent="0.2">
      <c r="A15" s="25"/>
      <c r="B15" s="25"/>
      <c r="C15" s="345" t="s">
        <v>432</v>
      </c>
      <c r="D15" s="345"/>
      <c r="E15" s="345"/>
      <c r="F15" s="345"/>
      <c r="G15" s="345"/>
      <c r="H15" s="345"/>
      <c r="I15" s="345"/>
      <c r="J15" s="345"/>
      <c r="K15" s="345"/>
      <c r="L15" s="345"/>
      <c r="M15" s="345"/>
      <c r="N15" s="345"/>
    </row>
    <row r="16" spans="1:14" ht="4.5" customHeight="1" x14ac:dyDescent="0.2">
      <c r="A16" s="25"/>
      <c r="B16" s="25"/>
      <c r="C16" s="2"/>
      <c r="D16" s="2"/>
      <c r="E16" s="2"/>
      <c r="F16" s="2"/>
      <c r="G16" s="2"/>
      <c r="H16" s="2"/>
      <c r="I16" s="2"/>
      <c r="J16" s="2"/>
      <c r="K16" s="2"/>
      <c r="L16" s="2"/>
      <c r="M16" s="2"/>
      <c r="N16" s="2"/>
    </row>
    <row r="17" spans="1:14" ht="29.45" customHeight="1" x14ac:dyDescent="0.2">
      <c r="A17" s="25" t="s">
        <v>79</v>
      </c>
      <c r="B17" s="25"/>
      <c r="C17" s="345" t="s">
        <v>87</v>
      </c>
      <c r="D17" s="345"/>
      <c r="E17" s="345"/>
      <c r="F17" s="345"/>
      <c r="G17" s="345"/>
      <c r="H17" s="345"/>
      <c r="I17" s="345"/>
      <c r="J17" s="345"/>
      <c r="K17" s="345"/>
      <c r="L17" s="345"/>
      <c r="M17" s="345"/>
      <c r="N17" s="345"/>
    </row>
    <row r="18" spans="1:14" ht="29.45" customHeight="1" x14ac:dyDescent="0.2">
      <c r="A18" s="25" t="s">
        <v>80</v>
      </c>
      <c r="B18" s="25"/>
      <c r="C18" s="345" t="s">
        <v>392</v>
      </c>
      <c r="D18" s="345"/>
      <c r="E18" s="345"/>
      <c r="F18" s="345"/>
      <c r="G18" s="345"/>
      <c r="H18" s="345"/>
      <c r="I18" s="345"/>
      <c r="J18" s="345"/>
      <c r="K18" s="345"/>
      <c r="L18" s="345"/>
      <c r="M18" s="345"/>
      <c r="N18" s="345"/>
    </row>
    <row r="19" spans="1:14" ht="16.5" customHeight="1" x14ac:dyDescent="0.2">
      <c r="A19" s="25" t="s">
        <v>81</v>
      </c>
      <c r="B19" s="25"/>
      <c r="C19" s="345" t="s">
        <v>395</v>
      </c>
      <c r="D19" s="345"/>
      <c r="E19" s="345"/>
      <c r="F19" s="345"/>
      <c r="G19" s="345"/>
      <c r="H19" s="345"/>
      <c r="I19" s="345"/>
      <c r="J19" s="345"/>
      <c r="K19" s="345"/>
      <c r="L19" s="345"/>
      <c r="M19" s="345"/>
      <c r="N19" s="345"/>
    </row>
    <row r="20" spans="1:14" ht="106.9" customHeight="1" x14ac:dyDescent="0.2">
      <c r="A20" s="25" t="s">
        <v>82</v>
      </c>
      <c r="B20" s="25"/>
      <c r="C20" s="345" t="s">
        <v>393</v>
      </c>
      <c r="D20" s="345"/>
      <c r="E20" s="345"/>
      <c r="F20" s="345"/>
      <c r="G20" s="345"/>
      <c r="H20" s="345"/>
      <c r="I20" s="345"/>
      <c r="J20" s="345"/>
      <c r="K20" s="345"/>
      <c r="L20" s="345"/>
      <c r="M20" s="345"/>
      <c r="N20" s="345"/>
    </row>
    <row r="21" spans="1:14" ht="55.15" customHeight="1" x14ac:dyDescent="0.2">
      <c r="A21" s="25" t="s">
        <v>83</v>
      </c>
      <c r="B21" s="25"/>
      <c r="C21" s="345" t="s">
        <v>394</v>
      </c>
      <c r="D21" s="345"/>
      <c r="E21" s="345"/>
      <c r="F21" s="345"/>
      <c r="G21" s="345"/>
      <c r="H21" s="345"/>
      <c r="I21" s="345"/>
      <c r="J21" s="345"/>
      <c r="K21" s="345"/>
      <c r="L21" s="345"/>
      <c r="M21" s="345"/>
      <c r="N21" s="345"/>
    </row>
    <row r="22" spans="1:14" ht="93.95" customHeight="1" x14ac:dyDescent="0.2">
      <c r="A22" s="25" t="s">
        <v>84</v>
      </c>
      <c r="B22" s="25"/>
      <c r="C22" s="345" t="s">
        <v>404</v>
      </c>
      <c r="D22" s="345"/>
      <c r="E22" s="345"/>
      <c r="F22" s="345"/>
      <c r="G22" s="345"/>
      <c r="H22" s="345"/>
      <c r="I22" s="345"/>
      <c r="J22" s="345"/>
      <c r="K22" s="345"/>
      <c r="L22" s="345"/>
      <c r="M22" s="345"/>
      <c r="N22" s="345"/>
    </row>
    <row r="23" spans="1:14" ht="248.65" customHeight="1" x14ac:dyDescent="0.2">
      <c r="A23" s="25" t="s">
        <v>85</v>
      </c>
      <c r="B23" s="25"/>
      <c r="C23" s="345" t="s">
        <v>396</v>
      </c>
      <c r="D23" s="345"/>
      <c r="E23" s="345"/>
      <c r="F23" s="345"/>
      <c r="G23" s="345"/>
      <c r="H23" s="345"/>
      <c r="I23" s="345"/>
      <c r="J23" s="345"/>
      <c r="K23" s="345"/>
      <c r="L23" s="345"/>
      <c r="M23" s="345"/>
      <c r="N23" s="345"/>
    </row>
    <row r="24" spans="1:14" ht="4.5" customHeight="1" x14ac:dyDescent="0.2"/>
    <row r="25" spans="1:14" ht="29.45" customHeight="1" x14ac:dyDescent="0.2">
      <c r="A25" s="26" t="s">
        <v>95</v>
      </c>
      <c r="B25" s="25"/>
      <c r="C25" s="25"/>
      <c r="D25" s="25"/>
      <c r="E25" s="345" t="s">
        <v>433</v>
      </c>
      <c r="F25" s="345"/>
      <c r="G25" s="345"/>
      <c r="H25" s="345"/>
      <c r="I25" s="345"/>
      <c r="J25" s="345"/>
      <c r="K25" s="345"/>
      <c r="L25" s="345"/>
      <c r="M25" s="345"/>
      <c r="N25" s="345"/>
    </row>
  </sheetData>
  <mergeCells count="10">
    <mergeCell ref="C20:N20"/>
    <mergeCell ref="C21:N21"/>
    <mergeCell ref="C22:N22"/>
    <mergeCell ref="C23:N23"/>
    <mergeCell ref="E25:N25"/>
    <mergeCell ref="K1:N1"/>
    <mergeCell ref="C15:N15"/>
    <mergeCell ref="C17:N17"/>
    <mergeCell ref="C18:N18"/>
    <mergeCell ref="C19:N19"/>
  </mergeCells>
  <pageMargins left="0.7" right="0.7" top="0.75" bottom="0.75" header="0.3" footer="0.3"/>
  <pageSetup paperSize="9" fitToHeight="0" orientation="landscape" horizontalDpi="300" verticalDpi="300"/>
  <headerFooter scaleWithDoc="0" alignWithMargins="0">
    <oddHeader>&amp;C&amp;"Arial"&amp;8TABLE EA.19</oddHeader>
    <oddFooter>&amp;L&amp;"Arial"&amp;8REPORT ON
GOVERNMENT
SERVICES 2022&amp;R&amp;"Arial"&amp;8HEALTH SECTOR
OVERVIEW
PAGE &amp;B&amp;P&amp;B</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N25"/>
  <sheetViews>
    <sheetView showGridLines="0" workbookViewId="0"/>
  </sheetViews>
  <sheetFormatPr defaultColWidth="11.42578125" defaultRowHeight="12.75" x14ac:dyDescent="0.2"/>
  <cols>
    <col min="1" max="11" width="1.85546875" customWidth="1"/>
    <col min="12" max="12" width="15.28515625" customWidth="1"/>
    <col min="13" max="13" width="18.140625" customWidth="1"/>
    <col min="14" max="14" width="19.85546875" customWidth="1"/>
  </cols>
  <sheetData>
    <row r="1" spans="1:14" ht="50.45" customHeight="1" x14ac:dyDescent="0.2">
      <c r="A1" s="8" t="s">
        <v>434</v>
      </c>
      <c r="B1" s="8"/>
      <c r="C1" s="8"/>
      <c r="D1" s="8"/>
      <c r="E1" s="8"/>
      <c r="F1" s="8"/>
      <c r="G1" s="8"/>
      <c r="H1" s="8"/>
      <c r="I1" s="8"/>
      <c r="J1" s="8"/>
      <c r="K1" s="352" t="s">
        <v>435</v>
      </c>
      <c r="L1" s="353"/>
      <c r="M1" s="353"/>
      <c r="N1" s="353"/>
    </row>
    <row r="2" spans="1:14" ht="16.5" customHeight="1" x14ac:dyDescent="0.2">
      <c r="A2" s="11"/>
      <c r="B2" s="11"/>
      <c r="C2" s="11"/>
      <c r="D2" s="11"/>
      <c r="E2" s="11"/>
      <c r="F2" s="11"/>
      <c r="G2" s="11"/>
      <c r="H2" s="11"/>
      <c r="I2" s="11"/>
      <c r="J2" s="11"/>
      <c r="K2" s="11"/>
      <c r="L2" s="12" t="s">
        <v>59</v>
      </c>
      <c r="M2" s="105" t="s">
        <v>436</v>
      </c>
      <c r="N2" s="105" t="s">
        <v>437</v>
      </c>
    </row>
    <row r="3" spans="1:14" ht="16.5" customHeight="1" x14ac:dyDescent="0.2">
      <c r="A3" s="7" t="s">
        <v>402</v>
      </c>
      <c r="B3" s="7"/>
      <c r="C3" s="7"/>
      <c r="D3" s="7"/>
      <c r="E3" s="7"/>
      <c r="F3" s="7"/>
      <c r="G3" s="7"/>
      <c r="H3" s="7"/>
      <c r="I3" s="7"/>
      <c r="J3" s="7"/>
      <c r="K3" s="7"/>
      <c r="L3" s="9"/>
      <c r="M3" s="10"/>
      <c r="N3" s="10"/>
    </row>
    <row r="4" spans="1:14" ht="16.5" customHeight="1" x14ac:dyDescent="0.2">
      <c r="A4" s="7"/>
      <c r="B4" s="7" t="s">
        <v>69</v>
      </c>
      <c r="C4" s="7"/>
      <c r="D4" s="7"/>
      <c r="E4" s="7"/>
      <c r="F4" s="7"/>
      <c r="G4" s="7"/>
      <c r="H4" s="7"/>
      <c r="I4" s="7"/>
      <c r="J4" s="7"/>
      <c r="K4" s="7"/>
      <c r="L4" s="9" t="s">
        <v>319</v>
      </c>
      <c r="M4" s="163">
        <v>279.10000000000002</v>
      </c>
      <c r="N4" s="163">
        <v>289</v>
      </c>
    </row>
    <row r="5" spans="1:14" ht="16.5" customHeight="1" x14ac:dyDescent="0.2">
      <c r="A5" s="7"/>
      <c r="B5" s="7" t="s">
        <v>113</v>
      </c>
      <c r="C5" s="7"/>
      <c r="D5" s="7"/>
      <c r="E5" s="7"/>
      <c r="F5" s="7"/>
      <c r="G5" s="7"/>
      <c r="H5" s="7"/>
      <c r="I5" s="7"/>
      <c r="J5" s="7"/>
      <c r="K5" s="7"/>
      <c r="L5" s="9" t="s">
        <v>319</v>
      </c>
      <c r="M5" s="163">
        <v>324</v>
      </c>
      <c r="N5" s="163">
        <v>302.5</v>
      </c>
    </row>
    <row r="6" spans="1:14" ht="16.5" customHeight="1" x14ac:dyDescent="0.2">
      <c r="A6" s="7"/>
      <c r="B6" s="7" t="s">
        <v>114</v>
      </c>
      <c r="C6" s="7"/>
      <c r="D6" s="7"/>
      <c r="E6" s="7"/>
      <c r="F6" s="7"/>
      <c r="G6" s="7"/>
      <c r="H6" s="7"/>
      <c r="I6" s="7"/>
      <c r="J6" s="7"/>
      <c r="K6" s="7"/>
      <c r="L6" s="9" t="s">
        <v>319</v>
      </c>
      <c r="M6" s="163">
        <v>326</v>
      </c>
      <c r="N6" s="163">
        <v>310.8</v>
      </c>
    </row>
    <row r="7" spans="1:14" ht="16.5" customHeight="1" x14ac:dyDescent="0.2">
      <c r="A7" s="7"/>
      <c r="B7" s="7" t="s">
        <v>115</v>
      </c>
      <c r="C7" s="7"/>
      <c r="D7" s="7"/>
      <c r="E7" s="7"/>
      <c r="F7" s="7"/>
      <c r="G7" s="7"/>
      <c r="H7" s="7"/>
      <c r="I7" s="7"/>
      <c r="J7" s="7"/>
      <c r="K7" s="7"/>
      <c r="L7" s="9" t="s">
        <v>319</v>
      </c>
      <c r="M7" s="163">
        <v>318.60000000000002</v>
      </c>
      <c r="N7" s="163">
        <v>321.5</v>
      </c>
    </row>
    <row r="8" spans="1:14" ht="16.5" customHeight="1" x14ac:dyDescent="0.2">
      <c r="A8" s="7"/>
      <c r="B8" s="7" t="s">
        <v>116</v>
      </c>
      <c r="C8" s="7"/>
      <c r="D8" s="7"/>
      <c r="E8" s="7"/>
      <c r="F8" s="7"/>
      <c r="G8" s="7"/>
      <c r="H8" s="7"/>
      <c r="I8" s="7"/>
      <c r="J8" s="7"/>
      <c r="K8" s="7"/>
      <c r="L8" s="9" t="s">
        <v>319</v>
      </c>
      <c r="M8" s="163">
        <v>309.39999999999998</v>
      </c>
      <c r="N8" s="163">
        <v>332.8</v>
      </c>
    </row>
    <row r="9" spans="1:14" ht="16.5" customHeight="1" x14ac:dyDescent="0.2">
      <c r="A9" s="7"/>
      <c r="B9" s="7" t="s">
        <v>117</v>
      </c>
      <c r="C9" s="7"/>
      <c r="D9" s="7"/>
      <c r="E9" s="7"/>
      <c r="F9" s="7"/>
      <c r="G9" s="7"/>
      <c r="H9" s="7"/>
      <c r="I9" s="7"/>
      <c r="J9" s="7"/>
      <c r="K9" s="7"/>
      <c r="L9" s="9" t="s">
        <v>319</v>
      </c>
      <c r="M9" s="163">
        <v>342.8</v>
      </c>
      <c r="N9" s="163">
        <v>358.9</v>
      </c>
    </row>
    <row r="10" spans="1:14" ht="16.5" customHeight="1" x14ac:dyDescent="0.2">
      <c r="A10" s="7"/>
      <c r="B10" s="7" t="s">
        <v>118</v>
      </c>
      <c r="C10" s="7"/>
      <c r="D10" s="7"/>
      <c r="E10" s="7"/>
      <c r="F10" s="7"/>
      <c r="G10" s="7"/>
      <c r="H10" s="7"/>
      <c r="I10" s="7"/>
      <c r="J10" s="7"/>
      <c r="K10" s="7"/>
      <c r="L10" s="9" t="s">
        <v>319</v>
      </c>
      <c r="M10" s="163">
        <v>373.4</v>
      </c>
      <c r="N10" s="163">
        <v>377.1</v>
      </c>
    </row>
    <row r="11" spans="1:14" ht="16.5" customHeight="1" x14ac:dyDescent="0.2">
      <c r="A11" s="7"/>
      <c r="B11" s="7" t="s">
        <v>119</v>
      </c>
      <c r="C11" s="7"/>
      <c r="D11" s="7"/>
      <c r="E11" s="7"/>
      <c r="F11" s="7"/>
      <c r="G11" s="7"/>
      <c r="H11" s="7"/>
      <c r="I11" s="7"/>
      <c r="J11" s="7"/>
      <c r="K11" s="7"/>
      <c r="L11" s="9" t="s">
        <v>319</v>
      </c>
      <c r="M11" s="163">
        <v>395.3</v>
      </c>
      <c r="N11" s="163">
        <v>404.4</v>
      </c>
    </row>
    <row r="12" spans="1:14" ht="16.5" customHeight="1" x14ac:dyDescent="0.2">
      <c r="A12" s="7"/>
      <c r="B12" s="7" t="s">
        <v>120</v>
      </c>
      <c r="C12" s="7"/>
      <c r="D12" s="7"/>
      <c r="E12" s="7"/>
      <c r="F12" s="7"/>
      <c r="G12" s="7"/>
      <c r="H12" s="7"/>
      <c r="I12" s="7"/>
      <c r="J12" s="7"/>
      <c r="K12" s="7"/>
      <c r="L12" s="9" t="s">
        <v>319</v>
      </c>
      <c r="M12" s="163">
        <v>390.3</v>
      </c>
      <c r="N12" s="163">
        <v>425</v>
      </c>
    </row>
    <row r="13" spans="1:14" ht="16.5" customHeight="1" x14ac:dyDescent="0.2">
      <c r="A13" s="13"/>
      <c r="B13" s="13" t="s">
        <v>121</v>
      </c>
      <c r="C13" s="13"/>
      <c r="D13" s="13"/>
      <c r="E13" s="13"/>
      <c r="F13" s="13"/>
      <c r="G13" s="13"/>
      <c r="H13" s="13"/>
      <c r="I13" s="13"/>
      <c r="J13" s="13"/>
      <c r="K13" s="13"/>
      <c r="L13" s="14" t="s">
        <v>319</v>
      </c>
      <c r="M13" s="164">
        <v>457.8</v>
      </c>
      <c r="N13" s="164">
        <v>446.1</v>
      </c>
    </row>
    <row r="14" spans="1:14" ht="4.5" customHeight="1" x14ac:dyDescent="0.2">
      <c r="A14" s="25"/>
      <c r="B14" s="25"/>
      <c r="C14" s="2"/>
      <c r="D14" s="2"/>
      <c r="E14" s="2"/>
      <c r="F14" s="2"/>
      <c r="G14" s="2"/>
      <c r="H14" s="2"/>
      <c r="I14" s="2"/>
      <c r="J14" s="2"/>
      <c r="K14" s="2"/>
      <c r="L14" s="2"/>
      <c r="M14" s="2"/>
      <c r="N14" s="2"/>
    </row>
    <row r="15" spans="1:14" ht="16.5" customHeight="1" x14ac:dyDescent="0.2">
      <c r="A15" s="25"/>
      <c r="B15" s="25"/>
      <c r="C15" s="345" t="s">
        <v>438</v>
      </c>
      <c r="D15" s="345"/>
      <c r="E15" s="345"/>
      <c r="F15" s="345"/>
      <c r="G15" s="345"/>
      <c r="H15" s="345"/>
      <c r="I15" s="345"/>
      <c r="J15" s="345"/>
      <c r="K15" s="345"/>
      <c r="L15" s="345"/>
      <c r="M15" s="345"/>
      <c r="N15" s="345"/>
    </row>
    <row r="16" spans="1:14" ht="4.5" customHeight="1" x14ac:dyDescent="0.2">
      <c r="A16" s="25"/>
      <c r="B16" s="25"/>
      <c r="C16" s="2"/>
      <c r="D16" s="2"/>
      <c r="E16" s="2"/>
      <c r="F16" s="2"/>
      <c r="G16" s="2"/>
      <c r="H16" s="2"/>
      <c r="I16" s="2"/>
      <c r="J16" s="2"/>
      <c r="K16" s="2"/>
      <c r="L16" s="2"/>
      <c r="M16" s="2"/>
      <c r="N16" s="2"/>
    </row>
    <row r="17" spans="1:14" ht="29.45" customHeight="1" x14ac:dyDescent="0.2">
      <c r="A17" s="25" t="s">
        <v>79</v>
      </c>
      <c r="B17" s="25"/>
      <c r="C17" s="345" t="s">
        <v>87</v>
      </c>
      <c r="D17" s="345"/>
      <c r="E17" s="345"/>
      <c r="F17" s="345"/>
      <c r="G17" s="345"/>
      <c r="H17" s="345"/>
      <c r="I17" s="345"/>
      <c r="J17" s="345"/>
      <c r="K17" s="345"/>
      <c r="L17" s="345"/>
      <c r="M17" s="345"/>
      <c r="N17" s="345"/>
    </row>
    <row r="18" spans="1:14" ht="29.45" customHeight="1" x14ac:dyDescent="0.2">
      <c r="A18" s="25" t="s">
        <v>80</v>
      </c>
      <c r="B18" s="25"/>
      <c r="C18" s="345" t="s">
        <v>392</v>
      </c>
      <c r="D18" s="345"/>
      <c r="E18" s="345"/>
      <c r="F18" s="345"/>
      <c r="G18" s="345"/>
      <c r="H18" s="345"/>
      <c r="I18" s="345"/>
      <c r="J18" s="345"/>
      <c r="K18" s="345"/>
      <c r="L18" s="345"/>
      <c r="M18" s="345"/>
      <c r="N18" s="345"/>
    </row>
    <row r="19" spans="1:14" ht="16.5" customHeight="1" x14ac:dyDescent="0.2">
      <c r="A19" s="25" t="s">
        <v>81</v>
      </c>
      <c r="B19" s="25"/>
      <c r="C19" s="345" t="s">
        <v>395</v>
      </c>
      <c r="D19" s="345"/>
      <c r="E19" s="345"/>
      <c r="F19" s="345"/>
      <c r="G19" s="345"/>
      <c r="H19" s="345"/>
      <c r="I19" s="345"/>
      <c r="J19" s="345"/>
      <c r="K19" s="345"/>
      <c r="L19" s="345"/>
      <c r="M19" s="345"/>
      <c r="N19" s="345"/>
    </row>
    <row r="20" spans="1:14" ht="106.9" customHeight="1" x14ac:dyDescent="0.2">
      <c r="A20" s="25" t="s">
        <v>82</v>
      </c>
      <c r="B20" s="25"/>
      <c r="C20" s="345" t="s">
        <v>393</v>
      </c>
      <c r="D20" s="345"/>
      <c r="E20" s="345"/>
      <c r="F20" s="345"/>
      <c r="G20" s="345"/>
      <c r="H20" s="345"/>
      <c r="I20" s="345"/>
      <c r="J20" s="345"/>
      <c r="K20" s="345"/>
      <c r="L20" s="345"/>
      <c r="M20" s="345"/>
      <c r="N20" s="345"/>
    </row>
    <row r="21" spans="1:14" ht="55.15" customHeight="1" x14ac:dyDescent="0.2">
      <c r="A21" s="25" t="s">
        <v>83</v>
      </c>
      <c r="B21" s="25"/>
      <c r="C21" s="345" t="s">
        <v>394</v>
      </c>
      <c r="D21" s="345"/>
      <c r="E21" s="345"/>
      <c r="F21" s="345"/>
      <c r="G21" s="345"/>
      <c r="H21" s="345"/>
      <c r="I21" s="345"/>
      <c r="J21" s="345"/>
      <c r="K21" s="345"/>
      <c r="L21" s="345"/>
      <c r="M21" s="345"/>
      <c r="N21" s="345"/>
    </row>
    <row r="22" spans="1:14" ht="93.95" customHeight="1" x14ac:dyDescent="0.2">
      <c r="A22" s="25" t="s">
        <v>84</v>
      </c>
      <c r="B22" s="25"/>
      <c r="C22" s="345" t="s">
        <v>404</v>
      </c>
      <c r="D22" s="345"/>
      <c r="E22" s="345"/>
      <c r="F22" s="345"/>
      <c r="G22" s="345"/>
      <c r="H22" s="345"/>
      <c r="I22" s="345"/>
      <c r="J22" s="345"/>
      <c r="K22" s="345"/>
      <c r="L22" s="345"/>
      <c r="M22" s="345"/>
      <c r="N22" s="345"/>
    </row>
    <row r="23" spans="1:14" ht="235.9" customHeight="1" x14ac:dyDescent="0.2">
      <c r="A23" s="25" t="s">
        <v>85</v>
      </c>
      <c r="B23" s="25"/>
      <c r="C23" s="345" t="s">
        <v>396</v>
      </c>
      <c r="D23" s="345"/>
      <c r="E23" s="345"/>
      <c r="F23" s="345"/>
      <c r="G23" s="345"/>
      <c r="H23" s="345"/>
      <c r="I23" s="345"/>
      <c r="J23" s="345"/>
      <c r="K23" s="345"/>
      <c r="L23" s="345"/>
      <c r="M23" s="345"/>
      <c r="N23" s="345"/>
    </row>
    <row r="24" spans="1:14" ht="4.5" customHeight="1" x14ac:dyDescent="0.2"/>
    <row r="25" spans="1:14" ht="29.45" customHeight="1" x14ac:dyDescent="0.2">
      <c r="A25" s="26" t="s">
        <v>95</v>
      </c>
      <c r="B25" s="25"/>
      <c r="C25" s="25"/>
      <c r="D25" s="25"/>
      <c r="E25" s="345" t="s">
        <v>439</v>
      </c>
      <c r="F25" s="345"/>
      <c r="G25" s="345"/>
      <c r="H25" s="345"/>
      <c r="I25" s="345"/>
      <c r="J25" s="345"/>
      <c r="K25" s="345"/>
      <c r="L25" s="345"/>
      <c r="M25" s="345"/>
      <c r="N25" s="345"/>
    </row>
  </sheetData>
  <mergeCells count="10">
    <mergeCell ref="C20:N20"/>
    <mergeCell ref="C21:N21"/>
    <mergeCell ref="C22:N22"/>
    <mergeCell ref="C23:N23"/>
    <mergeCell ref="E25:N25"/>
    <mergeCell ref="K1:N1"/>
    <mergeCell ref="C15:N15"/>
    <mergeCell ref="C17:N17"/>
    <mergeCell ref="C18:N18"/>
    <mergeCell ref="C19:N19"/>
  </mergeCells>
  <pageMargins left="0.7" right="0.7" top="0.75" bottom="0.75" header="0.3" footer="0.3"/>
  <pageSetup paperSize="9" fitToHeight="0" orientation="landscape" horizontalDpi="300" verticalDpi="300"/>
  <headerFooter scaleWithDoc="0" alignWithMargins="0">
    <oddHeader>&amp;C&amp;"Arial"&amp;8TABLE EA.20</oddHeader>
    <oddFooter>&amp;L&amp;"Arial"&amp;8REPORT ON
GOVERNMENT
SERVICES 2022&amp;R&amp;"Arial"&amp;8HEALTH SECTOR
OVERVIEW
PAGE &amp;B&amp;P&amp;B</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N25"/>
  <sheetViews>
    <sheetView showGridLines="0" workbookViewId="0"/>
  </sheetViews>
  <sheetFormatPr defaultColWidth="11.42578125" defaultRowHeight="12.75" x14ac:dyDescent="0.2"/>
  <cols>
    <col min="1" max="11" width="1.85546875" customWidth="1"/>
    <col min="12" max="12" width="14.85546875" customWidth="1"/>
    <col min="13" max="13" width="17.5703125" customWidth="1"/>
    <col min="14" max="14" width="19.140625" customWidth="1"/>
  </cols>
  <sheetData>
    <row r="1" spans="1:14" ht="50.45" customHeight="1" x14ac:dyDescent="0.2">
      <c r="A1" s="8" t="s">
        <v>440</v>
      </c>
      <c r="B1" s="8"/>
      <c r="C1" s="8"/>
      <c r="D1" s="8"/>
      <c r="E1" s="8"/>
      <c r="F1" s="8"/>
      <c r="G1" s="8"/>
      <c r="H1" s="8"/>
      <c r="I1" s="8"/>
      <c r="J1" s="8"/>
      <c r="K1" s="352" t="s">
        <v>441</v>
      </c>
      <c r="L1" s="353"/>
      <c r="M1" s="353"/>
      <c r="N1" s="353"/>
    </row>
    <row r="2" spans="1:14" ht="16.5" customHeight="1" x14ac:dyDescent="0.2">
      <c r="A2" s="11"/>
      <c r="B2" s="11"/>
      <c r="C2" s="11"/>
      <c r="D2" s="11"/>
      <c r="E2" s="11"/>
      <c r="F2" s="11"/>
      <c r="G2" s="11"/>
      <c r="H2" s="11"/>
      <c r="I2" s="11"/>
      <c r="J2" s="11"/>
      <c r="K2" s="11"/>
      <c r="L2" s="12" t="s">
        <v>59</v>
      </c>
      <c r="M2" s="105" t="s">
        <v>442</v>
      </c>
      <c r="N2" s="105" t="s">
        <v>443</v>
      </c>
    </row>
    <row r="3" spans="1:14" ht="16.5" customHeight="1" x14ac:dyDescent="0.2">
      <c r="A3" s="7" t="s">
        <v>402</v>
      </c>
      <c r="B3" s="7"/>
      <c r="C3" s="7"/>
      <c r="D3" s="7"/>
      <c r="E3" s="7"/>
      <c r="F3" s="7"/>
      <c r="G3" s="7"/>
      <c r="H3" s="7"/>
      <c r="I3" s="7"/>
      <c r="J3" s="7"/>
      <c r="K3" s="7"/>
      <c r="L3" s="9"/>
      <c r="M3" s="10"/>
      <c r="N3" s="10"/>
    </row>
    <row r="4" spans="1:14" ht="16.5" customHeight="1" x14ac:dyDescent="0.2">
      <c r="A4" s="7"/>
      <c r="B4" s="7" t="s">
        <v>69</v>
      </c>
      <c r="C4" s="7"/>
      <c r="D4" s="7"/>
      <c r="E4" s="7"/>
      <c r="F4" s="7"/>
      <c r="G4" s="7"/>
      <c r="H4" s="7"/>
      <c r="I4" s="7"/>
      <c r="J4" s="7"/>
      <c r="K4" s="7"/>
      <c r="L4" s="9" t="s">
        <v>319</v>
      </c>
      <c r="M4" s="165">
        <v>207.4</v>
      </c>
      <c r="N4" s="165">
        <v>289</v>
      </c>
    </row>
    <row r="5" spans="1:14" ht="16.5" customHeight="1" x14ac:dyDescent="0.2">
      <c r="A5" s="7"/>
      <c r="B5" s="7" t="s">
        <v>113</v>
      </c>
      <c r="C5" s="7"/>
      <c r="D5" s="7"/>
      <c r="E5" s="7"/>
      <c r="F5" s="7"/>
      <c r="G5" s="7"/>
      <c r="H5" s="7"/>
      <c r="I5" s="7"/>
      <c r="J5" s="7"/>
      <c r="K5" s="7"/>
      <c r="L5" s="9" t="s">
        <v>319</v>
      </c>
      <c r="M5" s="165">
        <v>206.7</v>
      </c>
      <c r="N5" s="165">
        <v>302.5</v>
      </c>
    </row>
    <row r="6" spans="1:14" ht="16.5" customHeight="1" x14ac:dyDescent="0.2">
      <c r="A6" s="7"/>
      <c r="B6" s="7" t="s">
        <v>114</v>
      </c>
      <c r="C6" s="7"/>
      <c r="D6" s="7"/>
      <c r="E6" s="7"/>
      <c r="F6" s="7"/>
      <c r="G6" s="7"/>
      <c r="H6" s="7"/>
      <c r="I6" s="7"/>
      <c r="J6" s="7"/>
      <c r="K6" s="7"/>
      <c r="L6" s="9" t="s">
        <v>319</v>
      </c>
      <c r="M6" s="165">
        <v>239.2</v>
      </c>
      <c r="N6" s="165">
        <v>310.8</v>
      </c>
    </row>
    <row r="7" spans="1:14" ht="16.5" customHeight="1" x14ac:dyDescent="0.2">
      <c r="A7" s="7"/>
      <c r="B7" s="7" t="s">
        <v>115</v>
      </c>
      <c r="C7" s="7"/>
      <c r="D7" s="7"/>
      <c r="E7" s="7"/>
      <c r="F7" s="7"/>
      <c r="G7" s="7"/>
      <c r="H7" s="7"/>
      <c r="I7" s="7"/>
      <c r="J7" s="7"/>
      <c r="K7" s="7"/>
      <c r="L7" s="9" t="s">
        <v>319</v>
      </c>
      <c r="M7" s="165">
        <v>305.39999999999998</v>
      </c>
      <c r="N7" s="165">
        <v>321.5</v>
      </c>
    </row>
    <row r="8" spans="1:14" ht="16.5" customHeight="1" x14ac:dyDescent="0.2">
      <c r="A8" s="7"/>
      <c r="B8" s="7" t="s">
        <v>116</v>
      </c>
      <c r="C8" s="7"/>
      <c r="D8" s="7"/>
      <c r="E8" s="7"/>
      <c r="F8" s="7"/>
      <c r="G8" s="7"/>
      <c r="H8" s="7"/>
      <c r="I8" s="7"/>
      <c r="J8" s="7"/>
      <c r="K8" s="7"/>
      <c r="L8" s="9" t="s">
        <v>319</v>
      </c>
      <c r="M8" s="165">
        <v>333.5</v>
      </c>
      <c r="N8" s="165">
        <v>332.8</v>
      </c>
    </row>
    <row r="9" spans="1:14" ht="16.5" customHeight="1" x14ac:dyDescent="0.2">
      <c r="A9" s="7"/>
      <c r="B9" s="7" t="s">
        <v>117</v>
      </c>
      <c r="C9" s="7"/>
      <c r="D9" s="7"/>
      <c r="E9" s="7"/>
      <c r="F9" s="7"/>
      <c r="G9" s="7"/>
      <c r="H9" s="7"/>
      <c r="I9" s="7"/>
      <c r="J9" s="7"/>
      <c r="K9" s="7"/>
      <c r="L9" s="9" t="s">
        <v>319</v>
      </c>
      <c r="M9" s="165">
        <v>338.2</v>
      </c>
      <c r="N9" s="165">
        <v>358.9</v>
      </c>
    </row>
    <row r="10" spans="1:14" ht="16.5" customHeight="1" x14ac:dyDescent="0.2">
      <c r="A10" s="7"/>
      <c r="B10" s="7" t="s">
        <v>118</v>
      </c>
      <c r="C10" s="7"/>
      <c r="D10" s="7"/>
      <c r="E10" s="7"/>
      <c r="F10" s="7"/>
      <c r="G10" s="7"/>
      <c r="H10" s="7"/>
      <c r="I10" s="7"/>
      <c r="J10" s="7"/>
      <c r="K10" s="7"/>
      <c r="L10" s="9" t="s">
        <v>319</v>
      </c>
      <c r="M10" s="165">
        <v>356.3</v>
      </c>
      <c r="N10" s="165">
        <v>377.1</v>
      </c>
    </row>
    <row r="11" spans="1:14" ht="16.5" customHeight="1" x14ac:dyDescent="0.2">
      <c r="A11" s="7"/>
      <c r="B11" s="7" t="s">
        <v>119</v>
      </c>
      <c r="C11" s="7"/>
      <c r="D11" s="7"/>
      <c r="E11" s="7"/>
      <c r="F11" s="7"/>
      <c r="G11" s="7"/>
      <c r="H11" s="7"/>
      <c r="I11" s="7"/>
      <c r="J11" s="7"/>
      <c r="K11" s="7"/>
      <c r="L11" s="9" t="s">
        <v>319</v>
      </c>
      <c r="M11" s="165">
        <v>367.7</v>
      </c>
      <c r="N11" s="165">
        <v>404.4</v>
      </c>
    </row>
    <row r="12" spans="1:14" ht="16.5" customHeight="1" x14ac:dyDescent="0.2">
      <c r="A12" s="7"/>
      <c r="B12" s="7" t="s">
        <v>120</v>
      </c>
      <c r="C12" s="7"/>
      <c r="D12" s="7"/>
      <c r="E12" s="7"/>
      <c r="F12" s="7"/>
      <c r="G12" s="7"/>
      <c r="H12" s="7"/>
      <c r="I12" s="7"/>
      <c r="J12" s="7"/>
      <c r="K12" s="7"/>
      <c r="L12" s="9" t="s">
        <v>319</v>
      </c>
      <c r="M12" s="165">
        <v>362.5</v>
      </c>
      <c r="N12" s="165">
        <v>425</v>
      </c>
    </row>
    <row r="13" spans="1:14" ht="16.5" customHeight="1" x14ac:dyDescent="0.2">
      <c r="A13" s="13"/>
      <c r="B13" s="13" t="s">
        <v>121</v>
      </c>
      <c r="C13" s="13"/>
      <c r="D13" s="13"/>
      <c r="E13" s="13"/>
      <c r="F13" s="13"/>
      <c r="G13" s="13"/>
      <c r="H13" s="13"/>
      <c r="I13" s="13"/>
      <c r="J13" s="13"/>
      <c r="K13" s="13"/>
      <c r="L13" s="14" t="s">
        <v>319</v>
      </c>
      <c r="M13" s="166">
        <v>404.5</v>
      </c>
      <c r="N13" s="166">
        <v>446.1</v>
      </c>
    </row>
    <row r="14" spans="1:14" ht="4.5" customHeight="1" x14ac:dyDescent="0.2">
      <c r="A14" s="25"/>
      <c r="B14" s="25"/>
      <c r="C14" s="2"/>
      <c r="D14" s="2"/>
      <c r="E14" s="2"/>
      <c r="F14" s="2"/>
      <c r="G14" s="2"/>
      <c r="H14" s="2"/>
      <c r="I14" s="2"/>
      <c r="J14" s="2"/>
      <c r="K14" s="2"/>
      <c r="L14" s="2"/>
      <c r="M14" s="2"/>
      <c r="N14" s="2"/>
    </row>
    <row r="15" spans="1:14" ht="16.5" customHeight="1" x14ac:dyDescent="0.2">
      <c r="A15" s="25"/>
      <c r="B15" s="25"/>
      <c r="C15" s="345" t="s">
        <v>444</v>
      </c>
      <c r="D15" s="345"/>
      <c r="E15" s="345"/>
      <c r="F15" s="345"/>
      <c r="G15" s="345"/>
      <c r="H15" s="345"/>
      <c r="I15" s="345"/>
      <c r="J15" s="345"/>
      <c r="K15" s="345"/>
      <c r="L15" s="345"/>
      <c r="M15" s="345"/>
      <c r="N15" s="345"/>
    </row>
    <row r="16" spans="1:14" ht="4.5" customHeight="1" x14ac:dyDescent="0.2">
      <c r="A16" s="25"/>
      <c r="B16" s="25"/>
      <c r="C16" s="2"/>
      <c r="D16" s="2"/>
      <c r="E16" s="2"/>
      <c r="F16" s="2"/>
      <c r="G16" s="2"/>
      <c r="H16" s="2"/>
      <c r="I16" s="2"/>
      <c r="J16" s="2"/>
      <c r="K16" s="2"/>
      <c r="L16" s="2"/>
      <c r="M16" s="2"/>
      <c r="N16" s="2"/>
    </row>
    <row r="17" spans="1:14" ht="29.45" customHeight="1" x14ac:dyDescent="0.2">
      <c r="A17" s="25" t="s">
        <v>79</v>
      </c>
      <c r="B17" s="25"/>
      <c r="C17" s="345" t="s">
        <v>87</v>
      </c>
      <c r="D17" s="345"/>
      <c r="E17" s="345"/>
      <c r="F17" s="345"/>
      <c r="G17" s="345"/>
      <c r="H17" s="345"/>
      <c r="I17" s="345"/>
      <c r="J17" s="345"/>
      <c r="K17" s="345"/>
      <c r="L17" s="345"/>
      <c r="M17" s="345"/>
      <c r="N17" s="345"/>
    </row>
    <row r="18" spans="1:14" ht="29.45" customHeight="1" x14ac:dyDescent="0.2">
      <c r="A18" s="25" t="s">
        <v>80</v>
      </c>
      <c r="B18" s="25"/>
      <c r="C18" s="345" t="s">
        <v>392</v>
      </c>
      <c r="D18" s="345"/>
      <c r="E18" s="345"/>
      <c r="F18" s="345"/>
      <c r="G18" s="345"/>
      <c r="H18" s="345"/>
      <c r="I18" s="345"/>
      <c r="J18" s="345"/>
      <c r="K18" s="345"/>
      <c r="L18" s="345"/>
      <c r="M18" s="345"/>
      <c r="N18" s="345"/>
    </row>
    <row r="19" spans="1:14" ht="16.5" customHeight="1" x14ac:dyDescent="0.2">
      <c r="A19" s="25" t="s">
        <v>81</v>
      </c>
      <c r="B19" s="25"/>
      <c r="C19" s="345" t="s">
        <v>395</v>
      </c>
      <c r="D19" s="345"/>
      <c r="E19" s="345"/>
      <c r="F19" s="345"/>
      <c r="G19" s="345"/>
      <c r="H19" s="345"/>
      <c r="I19" s="345"/>
      <c r="J19" s="345"/>
      <c r="K19" s="345"/>
      <c r="L19" s="345"/>
      <c r="M19" s="345"/>
      <c r="N19" s="345"/>
    </row>
    <row r="20" spans="1:14" ht="106.9" customHeight="1" x14ac:dyDescent="0.2">
      <c r="A20" s="25" t="s">
        <v>82</v>
      </c>
      <c r="B20" s="25"/>
      <c r="C20" s="345" t="s">
        <v>393</v>
      </c>
      <c r="D20" s="345"/>
      <c r="E20" s="345"/>
      <c r="F20" s="345"/>
      <c r="G20" s="345"/>
      <c r="H20" s="345"/>
      <c r="I20" s="345"/>
      <c r="J20" s="345"/>
      <c r="K20" s="345"/>
      <c r="L20" s="345"/>
      <c r="M20" s="345"/>
      <c r="N20" s="345"/>
    </row>
    <row r="21" spans="1:14" ht="55.15" customHeight="1" x14ac:dyDescent="0.2">
      <c r="A21" s="25" t="s">
        <v>83</v>
      </c>
      <c r="B21" s="25"/>
      <c r="C21" s="345" t="s">
        <v>394</v>
      </c>
      <c r="D21" s="345"/>
      <c r="E21" s="345"/>
      <c r="F21" s="345"/>
      <c r="G21" s="345"/>
      <c r="H21" s="345"/>
      <c r="I21" s="345"/>
      <c r="J21" s="345"/>
      <c r="K21" s="345"/>
      <c r="L21" s="345"/>
      <c r="M21" s="345"/>
      <c r="N21" s="345"/>
    </row>
    <row r="22" spans="1:14" ht="93.95" customHeight="1" x14ac:dyDescent="0.2">
      <c r="A22" s="25" t="s">
        <v>84</v>
      </c>
      <c r="B22" s="25"/>
      <c r="C22" s="345" t="s">
        <v>404</v>
      </c>
      <c r="D22" s="345"/>
      <c r="E22" s="345"/>
      <c r="F22" s="345"/>
      <c r="G22" s="345"/>
      <c r="H22" s="345"/>
      <c r="I22" s="345"/>
      <c r="J22" s="345"/>
      <c r="K22" s="345"/>
      <c r="L22" s="345"/>
      <c r="M22" s="345"/>
      <c r="N22" s="345"/>
    </row>
    <row r="23" spans="1:14" ht="248.65" customHeight="1" x14ac:dyDescent="0.2">
      <c r="A23" s="25" t="s">
        <v>85</v>
      </c>
      <c r="B23" s="25"/>
      <c r="C23" s="345" t="s">
        <v>396</v>
      </c>
      <c r="D23" s="345"/>
      <c r="E23" s="345"/>
      <c r="F23" s="345"/>
      <c r="G23" s="345"/>
      <c r="H23" s="345"/>
      <c r="I23" s="345"/>
      <c r="J23" s="345"/>
      <c r="K23" s="345"/>
      <c r="L23" s="345"/>
      <c r="M23" s="345"/>
      <c r="N23" s="345"/>
    </row>
    <row r="24" spans="1:14" ht="4.5" customHeight="1" x14ac:dyDescent="0.2"/>
    <row r="25" spans="1:14" ht="29.45" customHeight="1" x14ac:dyDescent="0.2">
      <c r="A25" s="26" t="s">
        <v>95</v>
      </c>
      <c r="B25" s="25"/>
      <c r="C25" s="25"/>
      <c r="D25" s="25"/>
      <c r="E25" s="345" t="s">
        <v>445</v>
      </c>
      <c r="F25" s="345"/>
      <c r="G25" s="345"/>
      <c r="H25" s="345"/>
      <c r="I25" s="345"/>
      <c r="J25" s="345"/>
      <c r="K25" s="345"/>
      <c r="L25" s="345"/>
      <c r="M25" s="345"/>
      <c r="N25" s="345"/>
    </row>
  </sheetData>
  <mergeCells count="10">
    <mergeCell ref="C20:N20"/>
    <mergeCell ref="C21:N21"/>
    <mergeCell ref="C22:N22"/>
    <mergeCell ref="C23:N23"/>
    <mergeCell ref="E25:N25"/>
    <mergeCell ref="K1:N1"/>
    <mergeCell ref="C15:N15"/>
    <mergeCell ref="C17:N17"/>
    <mergeCell ref="C18:N18"/>
    <mergeCell ref="C19:N19"/>
  </mergeCells>
  <pageMargins left="0.7" right="0.7" top="0.75" bottom="0.75" header="0.3" footer="0.3"/>
  <pageSetup paperSize="9" fitToHeight="0" orientation="landscape" horizontalDpi="300" verticalDpi="300"/>
  <headerFooter scaleWithDoc="0" alignWithMargins="0">
    <oddHeader>&amp;C&amp;"Arial"&amp;8TABLE EA.21</oddHeader>
    <oddFooter>&amp;L&amp;"Arial"&amp;8REPORT ON
GOVERNMENT
SERVICES 2022&amp;R&amp;"Arial"&amp;8HEALTH SECTOR
OVERVIEW
PAGE &amp;B&amp;P&amp;B</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25"/>
  <sheetViews>
    <sheetView showGridLines="0" workbookViewId="0"/>
  </sheetViews>
  <sheetFormatPr defaultColWidth="11.42578125" defaultRowHeight="12.75" x14ac:dyDescent="0.2"/>
  <cols>
    <col min="1" max="11" width="1.85546875" customWidth="1"/>
    <col min="12" max="12" width="14.85546875" customWidth="1"/>
    <col min="13" max="13" width="17.42578125" customWidth="1"/>
    <col min="14" max="14" width="19" customWidth="1"/>
  </cols>
  <sheetData>
    <row r="1" spans="1:14" ht="50.45" customHeight="1" x14ac:dyDescent="0.2">
      <c r="A1" s="8" t="s">
        <v>446</v>
      </c>
      <c r="B1" s="8"/>
      <c r="C1" s="8"/>
      <c r="D1" s="8"/>
      <c r="E1" s="8"/>
      <c r="F1" s="8"/>
      <c r="G1" s="8"/>
      <c r="H1" s="8"/>
      <c r="I1" s="8"/>
      <c r="J1" s="8"/>
      <c r="K1" s="352" t="s">
        <v>447</v>
      </c>
      <c r="L1" s="353"/>
      <c r="M1" s="353"/>
      <c r="N1" s="353"/>
    </row>
    <row r="2" spans="1:14" ht="16.5" customHeight="1" x14ac:dyDescent="0.2">
      <c r="A2" s="11"/>
      <c r="B2" s="11"/>
      <c r="C2" s="11"/>
      <c r="D2" s="11"/>
      <c r="E2" s="11"/>
      <c r="F2" s="11"/>
      <c r="G2" s="11"/>
      <c r="H2" s="11"/>
      <c r="I2" s="11"/>
      <c r="J2" s="11"/>
      <c r="K2" s="11"/>
      <c r="L2" s="12" t="s">
        <v>59</v>
      </c>
      <c r="M2" s="105" t="s">
        <v>448</v>
      </c>
      <c r="N2" s="105" t="s">
        <v>449</v>
      </c>
    </row>
    <row r="3" spans="1:14" ht="16.5" customHeight="1" x14ac:dyDescent="0.2">
      <c r="A3" s="7" t="s">
        <v>402</v>
      </c>
      <c r="B3" s="7"/>
      <c r="C3" s="7"/>
      <c r="D3" s="7"/>
      <c r="E3" s="7"/>
      <c r="F3" s="7"/>
      <c r="G3" s="7"/>
      <c r="H3" s="7"/>
      <c r="I3" s="7"/>
      <c r="J3" s="7"/>
      <c r="K3" s="7"/>
      <c r="L3" s="9"/>
      <c r="M3" s="10"/>
      <c r="N3" s="10"/>
    </row>
    <row r="4" spans="1:14" ht="16.5" customHeight="1" x14ac:dyDescent="0.2">
      <c r="A4" s="7"/>
      <c r="B4" s="7" t="s">
        <v>69</v>
      </c>
      <c r="C4" s="7"/>
      <c r="D4" s="7"/>
      <c r="E4" s="7"/>
      <c r="F4" s="7"/>
      <c r="G4" s="7"/>
      <c r="H4" s="7"/>
      <c r="I4" s="7"/>
      <c r="J4" s="7"/>
      <c r="K4" s="7"/>
      <c r="L4" s="9" t="s">
        <v>319</v>
      </c>
      <c r="M4" s="167">
        <v>537.5</v>
      </c>
      <c r="N4" s="167">
        <v>289</v>
      </c>
    </row>
    <row r="5" spans="1:14" ht="16.5" customHeight="1" x14ac:dyDescent="0.2">
      <c r="A5" s="7"/>
      <c r="B5" s="7" t="s">
        <v>113</v>
      </c>
      <c r="C5" s="7"/>
      <c r="D5" s="7"/>
      <c r="E5" s="7"/>
      <c r="F5" s="7"/>
      <c r="G5" s="7"/>
      <c r="H5" s="7"/>
      <c r="I5" s="7"/>
      <c r="J5" s="7"/>
      <c r="K5" s="7"/>
      <c r="L5" s="9" t="s">
        <v>319</v>
      </c>
      <c r="M5" s="167">
        <v>536.6</v>
      </c>
      <c r="N5" s="167">
        <v>302.5</v>
      </c>
    </row>
    <row r="6" spans="1:14" ht="16.5" customHeight="1" x14ac:dyDescent="0.2">
      <c r="A6" s="7"/>
      <c r="B6" s="7" t="s">
        <v>114</v>
      </c>
      <c r="C6" s="7"/>
      <c r="D6" s="7"/>
      <c r="E6" s="7"/>
      <c r="F6" s="7"/>
      <c r="G6" s="7"/>
      <c r="H6" s="7"/>
      <c r="I6" s="7"/>
      <c r="J6" s="7"/>
      <c r="K6" s="7"/>
      <c r="L6" s="9" t="s">
        <v>319</v>
      </c>
      <c r="M6" s="167">
        <v>551</v>
      </c>
      <c r="N6" s="167">
        <v>310.8</v>
      </c>
    </row>
    <row r="7" spans="1:14" ht="16.5" customHeight="1" x14ac:dyDescent="0.2">
      <c r="A7" s="7"/>
      <c r="B7" s="7" t="s">
        <v>115</v>
      </c>
      <c r="C7" s="7"/>
      <c r="D7" s="7"/>
      <c r="E7" s="7"/>
      <c r="F7" s="7"/>
      <c r="G7" s="7"/>
      <c r="H7" s="7"/>
      <c r="I7" s="7"/>
      <c r="J7" s="7"/>
      <c r="K7" s="7"/>
      <c r="L7" s="9" t="s">
        <v>319</v>
      </c>
      <c r="M7" s="167">
        <v>616.6</v>
      </c>
      <c r="N7" s="167">
        <v>321.5</v>
      </c>
    </row>
    <row r="8" spans="1:14" ht="16.5" customHeight="1" x14ac:dyDescent="0.2">
      <c r="A8" s="7"/>
      <c r="B8" s="7" t="s">
        <v>116</v>
      </c>
      <c r="C8" s="7"/>
      <c r="D8" s="7"/>
      <c r="E8" s="7"/>
      <c r="F8" s="7"/>
      <c r="G8" s="7"/>
      <c r="H8" s="7"/>
      <c r="I8" s="7"/>
      <c r="J8" s="7"/>
      <c r="K8" s="7"/>
      <c r="L8" s="9" t="s">
        <v>319</v>
      </c>
      <c r="M8" s="167">
        <v>651.1</v>
      </c>
      <c r="N8" s="167">
        <v>332.8</v>
      </c>
    </row>
    <row r="9" spans="1:14" ht="16.5" customHeight="1" x14ac:dyDescent="0.2">
      <c r="A9" s="7"/>
      <c r="B9" s="7" t="s">
        <v>117</v>
      </c>
      <c r="C9" s="7"/>
      <c r="D9" s="7"/>
      <c r="E9" s="7"/>
      <c r="F9" s="7"/>
      <c r="G9" s="7"/>
      <c r="H9" s="7"/>
      <c r="I9" s="7"/>
      <c r="J9" s="7"/>
      <c r="K9" s="7"/>
      <c r="L9" s="9" t="s">
        <v>319</v>
      </c>
      <c r="M9" s="167">
        <v>717.8</v>
      </c>
      <c r="N9" s="167">
        <v>358.9</v>
      </c>
    </row>
    <row r="10" spans="1:14" ht="16.5" customHeight="1" x14ac:dyDescent="0.2">
      <c r="A10" s="7"/>
      <c r="B10" s="7" t="s">
        <v>118</v>
      </c>
      <c r="C10" s="7"/>
      <c r="D10" s="7"/>
      <c r="E10" s="7"/>
      <c r="F10" s="7"/>
      <c r="G10" s="7"/>
      <c r="H10" s="7"/>
      <c r="I10" s="7"/>
      <c r="J10" s="7"/>
      <c r="K10" s="7"/>
      <c r="L10" s="9" t="s">
        <v>319</v>
      </c>
      <c r="M10" s="167">
        <v>640.29999999999995</v>
      </c>
      <c r="N10" s="167">
        <v>377.1</v>
      </c>
    </row>
    <row r="11" spans="1:14" ht="16.5" customHeight="1" x14ac:dyDescent="0.2">
      <c r="A11" s="7"/>
      <c r="B11" s="7" t="s">
        <v>119</v>
      </c>
      <c r="C11" s="7"/>
      <c r="D11" s="7"/>
      <c r="E11" s="7"/>
      <c r="F11" s="7"/>
      <c r="G11" s="7"/>
      <c r="H11" s="7"/>
      <c r="I11" s="7"/>
      <c r="J11" s="7"/>
      <c r="K11" s="7"/>
      <c r="L11" s="9" t="s">
        <v>319</v>
      </c>
      <c r="M11" s="167">
        <v>648.79999999999995</v>
      </c>
      <c r="N11" s="167">
        <v>404.4</v>
      </c>
    </row>
    <row r="12" spans="1:14" ht="16.5" customHeight="1" x14ac:dyDescent="0.2">
      <c r="A12" s="7"/>
      <c r="B12" s="7" t="s">
        <v>120</v>
      </c>
      <c r="C12" s="7"/>
      <c r="D12" s="7"/>
      <c r="E12" s="7"/>
      <c r="F12" s="7"/>
      <c r="G12" s="7"/>
      <c r="H12" s="7"/>
      <c r="I12" s="7"/>
      <c r="J12" s="7"/>
      <c r="K12" s="7"/>
      <c r="L12" s="9" t="s">
        <v>319</v>
      </c>
      <c r="M12" s="167">
        <v>729.2</v>
      </c>
      <c r="N12" s="167">
        <v>425</v>
      </c>
    </row>
    <row r="13" spans="1:14" ht="16.5" customHeight="1" x14ac:dyDescent="0.2">
      <c r="A13" s="13"/>
      <c r="B13" s="13" t="s">
        <v>121</v>
      </c>
      <c r="C13" s="13"/>
      <c r="D13" s="13"/>
      <c r="E13" s="13"/>
      <c r="F13" s="13"/>
      <c r="G13" s="13"/>
      <c r="H13" s="13"/>
      <c r="I13" s="13"/>
      <c r="J13" s="13"/>
      <c r="K13" s="13"/>
      <c r="L13" s="14" t="s">
        <v>319</v>
      </c>
      <c r="M13" s="168">
        <v>716.8</v>
      </c>
      <c r="N13" s="168">
        <v>446.1</v>
      </c>
    </row>
    <row r="14" spans="1:14" ht="4.5" customHeight="1" x14ac:dyDescent="0.2">
      <c r="A14" s="25"/>
      <c r="B14" s="25"/>
      <c r="C14" s="2"/>
      <c r="D14" s="2"/>
      <c r="E14" s="2"/>
      <c r="F14" s="2"/>
      <c r="G14" s="2"/>
      <c r="H14" s="2"/>
      <c r="I14" s="2"/>
      <c r="J14" s="2"/>
      <c r="K14" s="2"/>
      <c r="L14" s="2"/>
      <c r="M14" s="2"/>
      <c r="N14" s="2"/>
    </row>
    <row r="15" spans="1:14" ht="16.5" customHeight="1" x14ac:dyDescent="0.2">
      <c r="A15" s="25"/>
      <c r="B15" s="25"/>
      <c r="C15" s="345" t="s">
        <v>450</v>
      </c>
      <c r="D15" s="345"/>
      <c r="E15" s="345"/>
      <c r="F15" s="345"/>
      <c r="G15" s="345"/>
      <c r="H15" s="345"/>
      <c r="I15" s="345"/>
      <c r="J15" s="345"/>
      <c r="K15" s="345"/>
      <c r="L15" s="345"/>
      <c r="M15" s="345"/>
      <c r="N15" s="345"/>
    </row>
    <row r="16" spans="1:14" ht="4.5" customHeight="1" x14ac:dyDescent="0.2">
      <c r="A16" s="25"/>
      <c r="B16" s="25"/>
      <c r="C16" s="2"/>
      <c r="D16" s="2"/>
      <c r="E16" s="2"/>
      <c r="F16" s="2"/>
      <c r="G16" s="2"/>
      <c r="H16" s="2"/>
      <c r="I16" s="2"/>
      <c r="J16" s="2"/>
      <c r="K16" s="2"/>
      <c r="L16" s="2"/>
      <c r="M16" s="2"/>
      <c r="N16" s="2"/>
    </row>
    <row r="17" spans="1:14" ht="29.45" customHeight="1" x14ac:dyDescent="0.2">
      <c r="A17" s="25" t="s">
        <v>79</v>
      </c>
      <c r="B17" s="25"/>
      <c r="C17" s="345" t="s">
        <v>87</v>
      </c>
      <c r="D17" s="345"/>
      <c r="E17" s="345"/>
      <c r="F17" s="345"/>
      <c r="G17" s="345"/>
      <c r="H17" s="345"/>
      <c r="I17" s="345"/>
      <c r="J17" s="345"/>
      <c r="K17" s="345"/>
      <c r="L17" s="345"/>
      <c r="M17" s="345"/>
      <c r="N17" s="345"/>
    </row>
    <row r="18" spans="1:14" ht="29.45" customHeight="1" x14ac:dyDescent="0.2">
      <c r="A18" s="25" t="s">
        <v>80</v>
      </c>
      <c r="B18" s="25"/>
      <c r="C18" s="345" t="s">
        <v>392</v>
      </c>
      <c r="D18" s="345"/>
      <c r="E18" s="345"/>
      <c r="F18" s="345"/>
      <c r="G18" s="345"/>
      <c r="H18" s="345"/>
      <c r="I18" s="345"/>
      <c r="J18" s="345"/>
      <c r="K18" s="345"/>
      <c r="L18" s="345"/>
      <c r="M18" s="345"/>
      <c r="N18" s="345"/>
    </row>
    <row r="19" spans="1:14" ht="16.5" customHeight="1" x14ac:dyDescent="0.2">
      <c r="A19" s="25" t="s">
        <v>81</v>
      </c>
      <c r="B19" s="25"/>
      <c r="C19" s="345" t="s">
        <v>395</v>
      </c>
      <c r="D19" s="345"/>
      <c r="E19" s="345"/>
      <c r="F19" s="345"/>
      <c r="G19" s="345"/>
      <c r="H19" s="345"/>
      <c r="I19" s="345"/>
      <c r="J19" s="345"/>
      <c r="K19" s="345"/>
      <c r="L19" s="345"/>
      <c r="M19" s="345"/>
      <c r="N19" s="345"/>
    </row>
    <row r="20" spans="1:14" ht="106.9" customHeight="1" x14ac:dyDescent="0.2">
      <c r="A20" s="25" t="s">
        <v>82</v>
      </c>
      <c r="B20" s="25"/>
      <c r="C20" s="345" t="s">
        <v>393</v>
      </c>
      <c r="D20" s="345"/>
      <c r="E20" s="345"/>
      <c r="F20" s="345"/>
      <c r="G20" s="345"/>
      <c r="H20" s="345"/>
      <c r="I20" s="345"/>
      <c r="J20" s="345"/>
      <c r="K20" s="345"/>
      <c r="L20" s="345"/>
      <c r="M20" s="345"/>
      <c r="N20" s="345"/>
    </row>
    <row r="21" spans="1:14" ht="55.15" customHeight="1" x14ac:dyDescent="0.2">
      <c r="A21" s="25" t="s">
        <v>83</v>
      </c>
      <c r="B21" s="25"/>
      <c r="C21" s="345" t="s">
        <v>394</v>
      </c>
      <c r="D21" s="345"/>
      <c r="E21" s="345"/>
      <c r="F21" s="345"/>
      <c r="G21" s="345"/>
      <c r="H21" s="345"/>
      <c r="I21" s="345"/>
      <c r="J21" s="345"/>
      <c r="K21" s="345"/>
      <c r="L21" s="345"/>
      <c r="M21" s="345"/>
      <c r="N21" s="345"/>
    </row>
    <row r="22" spans="1:14" ht="93.95" customHeight="1" x14ac:dyDescent="0.2">
      <c r="A22" s="25" t="s">
        <v>84</v>
      </c>
      <c r="B22" s="25"/>
      <c r="C22" s="345" t="s">
        <v>404</v>
      </c>
      <c r="D22" s="345"/>
      <c r="E22" s="345"/>
      <c r="F22" s="345"/>
      <c r="G22" s="345"/>
      <c r="H22" s="345"/>
      <c r="I22" s="345"/>
      <c r="J22" s="345"/>
      <c r="K22" s="345"/>
      <c r="L22" s="345"/>
      <c r="M22" s="345"/>
      <c r="N22" s="345"/>
    </row>
    <row r="23" spans="1:14" ht="248.65" customHeight="1" x14ac:dyDescent="0.2">
      <c r="A23" s="25" t="s">
        <v>85</v>
      </c>
      <c r="B23" s="25"/>
      <c r="C23" s="345" t="s">
        <v>396</v>
      </c>
      <c r="D23" s="345"/>
      <c r="E23" s="345"/>
      <c r="F23" s="345"/>
      <c r="G23" s="345"/>
      <c r="H23" s="345"/>
      <c r="I23" s="345"/>
      <c r="J23" s="345"/>
      <c r="K23" s="345"/>
      <c r="L23" s="345"/>
      <c r="M23" s="345"/>
      <c r="N23" s="345"/>
    </row>
    <row r="24" spans="1:14" ht="4.5" customHeight="1" x14ac:dyDescent="0.2"/>
    <row r="25" spans="1:14" ht="29.45" customHeight="1" x14ac:dyDescent="0.2">
      <c r="A25" s="26" t="s">
        <v>95</v>
      </c>
      <c r="B25" s="25"/>
      <c r="C25" s="25"/>
      <c r="D25" s="25"/>
      <c r="E25" s="345" t="s">
        <v>451</v>
      </c>
      <c r="F25" s="345"/>
      <c r="G25" s="345"/>
      <c r="H25" s="345"/>
      <c r="I25" s="345"/>
      <c r="J25" s="345"/>
      <c r="K25" s="345"/>
      <c r="L25" s="345"/>
      <c r="M25" s="345"/>
      <c r="N25" s="345"/>
    </row>
  </sheetData>
  <mergeCells count="10">
    <mergeCell ref="C20:N20"/>
    <mergeCell ref="C21:N21"/>
    <mergeCell ref="C22:N22"/>
    <mergeCell ref="C23:N23"/>
    <mergeCell ref="E25:N25"/>
    <mergeCell ref="K1:N1"/>
    <mergeCell ref="C15:N15"/>
    <mergeCell ref="C17:N17"/>
    <mergeCell ref="C18:N18"/>
    <mergeCell ref="C19:N19"/>
  </mergeCells>
  <pageMargins left="0.7" right="0.7" top="0.75" bottom="0.75" header="0.3" footer="0.3"/>
  <pageSetup paperSize="9" fitToHeight="0" orientation="landscape" horizontalDpi="300" verticalDpi="300"/>
  <headerFooter scaleWithDoc="0" alignWithMargins="0">
    <oddHeader>&amp;C&amp;"Arial"&amp;8TABLE EA.22</oddHeader>
    <oddFooter>&amp;L&amp;"Arial"&amp;8REPORT ON
GOVERNMENT
SERVICES 2022&amp;R&amp;"Arial"&amp;8HEALTH SECTOR
OVERVIEW
PAGE &amp;B&amp;P&amp;B</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D32"/>
  <sheetViews>
    <sheetView showGridLines="0" workbookViewId="0"/>
  </sheetViews>
  <sheetFormatPr defaultColWidth="11.42578125" defaultRowHeight="12.75" x14ac:dyDescent="0.2"/>
  <cols>
    <col min="1" max="11" width="1.85546875" customWidth="1"/>
    <col min="12" max="12" width="7.42578125" customWidth="1"/>
    <col min="13" max="30" width="5" customWidth="1"/>
  </cols>
  <sheetData>
    <row r="1" spans="1:30" ht="33.950000000000003" customHeight="1" x14ac:dyDescent="0.2">
      <c r="A1" s="8" t="s">
        <v>452</v>
      </c>
      <c r="B1" s="8"/>
      <c r="C1" s="8"/>
      <c r="D1" s="8"/>
      <c r="E1" s="8"/>
      <c r="F1" s="8"/>
      <c r="G1" s="8"/>
      <c r="H1" s="8"/>
      <c r="I1" s="8"/>
      <c r="J1" s="8"/>
      <c r="K1" s="352" t="s">
        <v>453</v>
      </c>
      <c r="L1" s="353"/>
      <c r="M1" s="353"/>
      <c r="N1" s="353"/>
      <c r="O1" s="353"/>
      <c r="P1" s="353"/>
      <c r="Q1" s="353"/>
      <c r="R1" s="353"/>
      <c r="S1" s="353"/>
      <c r="T1" s="353"/>
      <c r="U1" s="353"/>
      <c r="V1" s="353"/>
      <c r="W1" s="353"/>
      <c r="X1" s="353"/>
      <c r="Y1" s="353"/>
      <c r="Z1" s="353"/>
      <c r="AA1" s="353"/>
      <c r="AB1" s="353"/>
      <c r="AC1" s="353"/>
      <c r="AD1" s="353"/>
    </row>
    <row r="2" spans="1:30" ht="16.5" customHeight="1" x14ac:dyDescent="0.2">
      <c r="A2" s="11"/>
      <c r="B2" s="11"/>
      <c r="C2" s="11"/>
      <c r="D2" s="11"/>
      <c r="E2" s="11"/>
      <c r="F2" s="11"/>
      <c r="G2" s="11"/>
      <c r="H2" s="11"/>
      <c r="I2" s="11"/>
      <c r="J2" s="11"/>
      <c r="K2" s="11"/>
      <c r="L2" s="12" t="s">
        <v>59</v>
      </c>
      <c r="M2" s="349" t="s">
        <v>454</v>
      </c>
      <c r="N2" s="350"/>
      <c r="O2" s="349" t="s">
        <v>455</v>
      </c>
      <c r="P2" s="350"/>
      <c r="Q2" s="349" t="s">
        <v>456</v>
      </c>
      <c r="R2" s="350"/>
      <c r="S2" s="349" t="s">
        <v>457</v>
      </c>
      <c r="T2" s="350"/>
      <c r="U2" s="349" t="s">
        <v>458</v>
      </c>
      <c r="V2" s="350"/>
      <c r="W2" s="349" t="s">
        <v>459</v>
      </c>
      <c r="X2" s="350"/>
      <c r="Y2" s="349" t="s">
        <v>460</v>
      </c>
      <c r="Z2" s="350"/>
      <c r="AA2" s="349" t="s">
        <v>461</v>
      </c>
      <c r="AB2" s="350"/>
      <c r="AC2" s="349" t="s">
        <v>462</v>
      </c>
      <c r="AD2" s="350"/>
    </row>
    <row r="3" spans="1:30" ht="16.5" customHeight="1" x14ac:dyDescent="0.2">
      <c r="A3" s="7" t="s">
        <v>463</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146</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
      <c r="A5" s="7"/>
      <c r="B5" s="7"/>
      <c r="C5" s="7" t="s">
        <v>464</v>
      </c>
      <c r="D5" s="7"/>
      <c r="E5" s="7"/>
      <c r="F5" s="7"/>
      <c r="G5" s="7"/>
      <c r="H5" s="7"/>
      <c r="I5" s="7"/>
      <c r="J5" s="7"/>
      <c r="K5" s="7"/>
      <c r="L5" s="9"/>
      <c r="M5" s="10"/>
      <c r="N5" s="7"/>
      <c r="O5" s="10"/>
      <c r="P5" s="7"/>
      <c r="Q5" s="10"/>
      <c r="R5" s="7"/>
      <c r="S5" s="10"/>
      <c r="T5" s="7"/>
      <c r="U5" s="10"/>
      <c r="V5" s="7"/>
      <c r="W5" s="10"/>
      <c r="X5" s="7"/>
      <c r="Y5" s="10"/>
      <c r="Z5" s="7"/>
      <c r="AA5" s="10"/>
      <c r="AB5" s="7"/>
      <c r="AC5" s="10"/>
      <c r="AD5" s="7"/>
    </row>
    <row r="6" spans="1:30" ht="16.5" customHeight="1" x14ac:dyDescent="0.2">
      <c r="A6" s="7"/>
      <c r="B6" s="7"/>
      <c r="C6" s="7"/>
      <c r="D6" s="7" t="s">
        <v>385</v>
      </c>
      <c r="E6" s="7"/>
      <c r="F6" s="7"/>
      <c r="G6" s="7"/>
      <c r="H6" s="7"/>
      <c r="I6" s="7"/>
      <c r="J6" s="7"/>
      <c r="K6" s="7"/>
      <c r="L6" s="9" t="s">
        <v>140</v>
      </c>
      <c r="M6" s="172">
        <v>5.4</v>
      </c>
      <c r="N6" s="174">
        <v>1.9</v>
      </c>
      <c r="O6" s="172">
        <v>5.0999999999999996</v>
      </c>
      <c r="P6" s="174">
        <v>2.4</v>
      </c>
      <c r="Q6" s="172">
        <v>5.8</v>
      </c>
      <c r="R6" s="174">
        <v>1.9</v>
      </c>
      <c r="S6" s="172">
        <v>5.4</v>
      </c>
      <c r="T6" s="174">
        <v>1.7</v>
      </c>
      <c r="U6" s="172">
        <v>6.4</v>
      </c>
      <c r="V6" s="174">
        <v>2.2000000000000002</v>
      </c>
      <c r="W6" s="172">
        <v>5.0999999999999996</v>
      </c>
      <c r="X6" s="174">
        <v>1.6</v>
      </c>
      <c r="Y6" s="169">
        <v>4.4000000000000004</v>
      </c>
      <c r="Z6" s="174">
        <v>2.2999999999999998</v>
      </c>
      <c r="AA6" s="169">
        <v>8.6</v>
      </c>
      <c r="AB6" s="174">
        <v>5.0999999999999996</v>
      </c>
      <c r="AC6" s="172">
        <v>5.5</v>
      </c>
      <c r="AD6" s="174">
        <v>0.9</v>
      </c>
    </row>
    <row r="7" spans="1:30" ht="16.5" customHeight="1" x14ac:dyDescent="0.2">
      <c r="A7" s="7"/>
      <c r="B7" s="7"/>
      <c r="C7" s="7"/>
      <c r="D7" s="7"/>
      <c r="E7" s="7" t="s">
        <v>141</v>
      </c>
      <c r="F7" s="7"/>
      <c r="G7" s="7"/>
      <c r="H7" s="7"/>
      <c r="I7" s="7"/>
      <c r="J7" s="7"/>
      <c r="K7" s="7"/>
      <c r="L7" s="9" t="s">
        <v>140</v>
      </c>
      <c r="M7" s="170">
        <v>17.600000000000001</v>
      </c>
      <c r="N7" s="7"/>
      <c r="O7" s="170">
        <v>24</v>
      </c>
      <c r="P7" s="7"/>
      <c r="Q7" s="170">
        <v>16.399999999999999</v>
      </c>
      <c r="R7" s="7"/>
      <c r="S7" s="170">
        <v>16.3</v>
      </c>
      <c r="T7" s="7"/>
      <c r="U7" s="170">
        <v>17.8</v>
      </c>
      <c r="V7" s="7"/>
      <c r="W7" s="170">
        <v>16.399999999999999</v>
      </c>
      <c r="X7" s="7"/>
      <c r="Y7" s="170">
        <v>27.3</v>
      </c>
      <c r="Z7" s="7"/>
      <c r="AA7" s="170">
        <v>30.4</v>
      </c>
      <c r="AB7" s="7"/>
      <c r="AC7" s="172">
        <v>8.5</v>
      </c>
      <c r="AD7" s="7"/>
    </row>
    <row r="8" spans="1:30" ht="16.5" customHeight="1" x14ac:dyDescent="0.2">
      <c r="A8" s="7"/>
      <c r="B8" s="7"/>
      <c r="C8" s="7"/>
      <c r="D8" s="7" t="s">
        <v>387</v>
      </c>
      <c r="E8" s="7"/>
      <c r="F8" s="7"/>
      <c r="G8" s="7"/>
      <c r="H8" s="7"/>
      <c r="I8" s="7"/>
      <c r="J8" s="7"/>
      <c r="K8" s="7"/>
      <c r="L8" s="9" t="s">
        <v>140</v>
      </c>
      <c r="M8" s="172">
        <v>3.1</v>
      </c>
      <c r="N8" s="174">
        <v>1.1000000000000001</v>
      </c>
      <c r="O8" s="169">
        <v>2.2999999999999998</v>
      </c>
      <c r="P8" s="174">
        <v>1.7</v>
      </c>
      <c r="Q8" s="172">
        <v>3.3</v>
      </c>
      <c r="R8" s="174">
        <v>1.3</v>
      </c>
      <c r="S8" s="172">
        <v>3.9</v>
      </c>
      <c r="T8" s="174">
        <v>1.7</v>
      </c>
      <c r="U8" s="172">
        <v>4.4000000000000004</v>
      </c>
      <c r="V8" s="174">
        <v>1.7</v>
      </c>
      <c r="W8" s="172">
        <v>3</v>
      </c>
      <c r="X8" s="174">
        <v>1.2</v>
      </c>
      <c r="Y8" s="172">
        <v>4.8</v>
      </c>
      <c r="Z8" s="174">
        <v>2.2000000000000002</v>
      </c>
      <c r="AA8" s="169">
        <v>6.3</v>
      </c>
      <c r="AB8" s="174">
        <v>5</v>
      </c>
      <c r="AC8" s="172">
        <v>3.2</v>
      </c>
      <c r="AD8" s="174">
        <v>0.7</v>
      </c>
    </row>
    <row r="9" spans="1:30" ht="16.5" customHeight="1" x14ac:dyDescent="0.2">
      <c r="A9" s="7"/>
      <c r="B9" s="7"/>
      <c r="C9" s="7"/>
      <c r="D9" s="7"/>
      <c r="E9" s="7" t="s">
        <v>141</v>
      </c>
      <c r="F9" s="7"/>
      <c r="G9" s="7"/>
      <c r="H9" s="7"/>
      <c r="I9" s="7"/>
      <c r="J9" s="7"/>
      <c r="K9" s="7"/>
      <c r="L9" s="9" t="s">
        <v>140</v>
      </c>
      <c r="M9" s="170">
        <v>18.899999999999999</v>
      </c>
      <c r="N9" s="7"/>
      <c r="O9" s="170">
        <v>37.4</v>
      </c>
      <c r="P9" s="7"/>
      <c r="Q9" s="170">
        <v>20.100000000000001</v>
      </c>
      <c r="R9" s="7"/>
      <c r="S9" s="170">
        <v>22</v>
      </c>
      <c r="T9" s="7"/>
      <c r="U9" s="170">
        <v>19.2</v>
      </c>
      <c r="V9" s="7"/>
      <c r="W9" s="170">
        <v>20</v>
      </c>
      <c r="X9" s="7"/>
      <c r="Y9" s="170">
        <v>24.1</v>
      </c>
      <c r="Z9" s="7"/>
      <c r="AA9" s="170">
        <v>40.700000000000003</v>
      </c>
      <c r="AB9" s="7"/>
      <c r="AC9" s="170">
        <v>10.7</v>
      </c>
      <c r="AD9" s="7"/>
    </row>
    <row r="10" spans="1:30" ht="16.5" customHeight="1" x14ac:dyDescent="0.2">
      <c r="A10" s="7"/>
      <c r="B10" s="7"/>
      <c r="C10" s="7"/>
      <c r="D10" s="7" t="s">
        <v>465</v>
      </c>
      <c r="E10" s="7"/>
      <c r="F10" s="7"/>
      <c r="G10" s="7"/>
      <c r="H10" s="7"/>
      <c r="I10" s="7"/>
      <c r="J10" s="7"/>
      <c r="K10" s="7"/>
      <c r="L10" s="9" t="s">
        <v>140</v>
      </c>
      <c r="M10" s="172">
        <v>4.2</v>
      </c>
      <c r="N10" s="174">
        <v>1.1000000000000001</v>
      </c>
      <c r="O10" s="172">
        <v>3.6</v>
      </c>
      <c r="P10" s="174">
        <v>1.3</v>
      </c>
      <c r="Q10" s="172">
        <v>4.5999999999999996</v>
      </c>
      <c r="R10" s="174">
        <v>1.1000000000000001</v>
      </c>
      <c r="S10" s="172">
        <v>4.5999999999999996</v>
      </c>
      <c r="T10" s="174">
        <v>1.2</v>
      </c>
      <c r="U10" s="172">
        <v>5.4</v>
      </c>
      <c r="V10" s="174">
        <v>1.3</v>
      </c>
      <c r="W10" s="172">
        <v>4</v>
      </c>
      <c r="X10" s="174">
        <v>1</v>
      </c>
      <c r="Y10" s="172">
        <v>4.5999999999999996</v>
      </c>
      <c r="Z10" s="174">
        <v>1.8</v>
      </c>
      <c r="AA10" s="172">
        <v>7.4</v>
      </c>
      <c r="AB10" s="174">
        <v>3.1</v>
      </c>
      <c r="AC10" s="172">
        <v>4.3</v>
      </c>
      <c r="AD10" s="174">
        <v>0.5</v>
      </c>
    </row>
    <row r="11" spans="1:30" ht="16.5" customHeight="1" x14ac:dyDescent="0.2">
      <c r="A11" s="7"/>
      <c r="B11" s="7"/>
      <c r="C11" s="7"/>
      <c r="D11" s="7"/>
      <c r="E11" s="7" t="s">
        <v>141</v>
      </c>
      <c r="F11" s="7"/>
      <c r="G11" s="7"/>
      <c r="H11" s="7"/>
      <c r="I11" s="7"/>
      <c r="J11" s="7"/>
      <c r="K11" s="7"/>
      <c r="L11" s="9" t="s">
        <v>140</v>
      </c>
      <c r="M11" s="170">
        <v>13</v>
      </c>
      <c r="N11" s="7"/>
      <c r="O11" s="170">
        <v>18.399999999999999</v>
      </c>
      <c r="P11" s="7"/>
      <c r="Q11" s="170">
        <v>12.8</v>
      </c>
      <c r="R11" s="7"/>
      <c r="S11" s="170">
        <v>13.6</v>
      </c>
      <c r="T11" s="7"/>
      <c r="U11" s="170">
        <v>12.3</v>
      </c>
      <c r="V11" s="7"/>
      <c r="W11" s="170">
        <v>13</v>
      </c>
      <c r="X11" s="7"/>
      <c r="Y11" s="170">
        <v>19.3</v>
      </c>
      <c r="Z11" s="7"/>
      <c r="AA11" s="170">
        <v>21.8</v>
      </c>
      <c r="AB11" s="7"/>
      <c r="AC11" s="172">
        <v>6.4</v>
      </c>
      <c r="AD11" s="7"/>
    </row>
    <row r="12" spans="1:30" ht="16.5" customHeight="1" x14ac:dyDescent="0.2">
      <c r="A12" s="7"/>
      <c r="B12" s="7"/>
      <c r="C12" s="7" t="s">
        <v>402</v>
      </c>
      <c r="D12" s="7"/>
      <c r="E12" s="7"/>
      <c r="F12" s="7"/>
      <c r="G12" s="7"/>
      <c r="H12" s="7"/>
      <c r="I12" s="7"/>
      <c r="J12" s="7"/>
      <c r="K12" s="7"/>
      <c r="L12" s="9"/>
      <c r="M12" s="10"/>
      <c r="N12" s="7"/>
      <c r="O12" s="10"/>
      <c r="P12" s="7"/>
      <c r="Q12" s="10"/>
      <c r="R12" s="7"/>
      <c r="S12" s="10"/>
      <c r="T12" s="7"/>
      <c r="U12" s="10"/>
      <c r="V12" s="7"/>
      <c r="W12" s="10"/>
      <c r="X12" s="7"/>
      <c r="Y12" s="10"/>
      <c r="Z12" s="7"/>
      <c r="AA12" s="10"/>
      <c r="AB12" s="7"/>
      <c r="AC12" s="10"/>
      <c r="AD12" s="7"/>
    </row>
    <row r="13" spans="1:30" ht="16.5" customHeight="1" x14ac:dyDescent="0.2">
      <c r="A13" s="7"/>
      <c r="B13" s="7"/>
      <c r="C13" s="7"/>
      <c r="D13" s="7" t="s">
        <v>385</v>
      </c>
      <c r="E13" s="7"/>
      <c r="F13" s="7"/>
      <c r="G13" s="7"/>
      <c r="H13" s="7"/>
      <c r="I13" s="7"/>
      <c r="J13" s="7"/>
      <c r="K13" s="7"/>
      <c r="L13" s="9" t="s">
        <v>140</v>
      </c>
      <c r="M13" s="172">
        <v>6.2</v>
      </c>
      <c r="N13" s="174">
        <v>2.1</v>
      </c>
      <c r="O13" s="172">
        <v>5.8</v>
      </c>
      <c r="P13" s="174">
        <v>2.7</v>
      </c>
      <c r="Q13" s="172">
        <v>6.7</v>
      </c>
      <c r="R13" s="174">
        <v>2.1</v>
      </c>
      <c r="S13" s="172">
        <v>6.2</v>
      </c>
      <c r="T13" s="174">
        <v>2</v>
      </c>
      <c r="U13" s="172">
        <v>7.4</v>
      </c>
      <c r="V13" s="174">
        <v>2.6</v>
      </c>
      <c r="W13" s="172">
        <v>5.9</v>
      </c>
      <c r="X13" s="174">
        <v>1.9</v>
      </c>
      <c r="Y13" s="169">
        <v>5</v>
      </c>
      <c r="Z13" s="174">
        <v>2.7</v>
      </c>
      <c r="AA13" s="169">
        <v>9.9</v>
      </c>
      <c r="AB13" s="174">
        <v>5.9</v>
      </c>
      <c r="AC13" s="172">
        <v>6.3</v>
      </c>
      <c r="AD13" s="174">
        <v>1</v>
      </c>
    </row>
    <row r="14" spans="1:30" ht="16.5" customHeight="1" x14ac:dyDescent="0.2">
      <c r="A14" s="7"/>
      <c r="B14" s="7"/>
      <c r="C14" s="7"/>
      <c r="D14" s="7"/>
      <c r="E14" s="7" t="s">
        <v>141</v>
      </c>
      <c r="F14" s="7"/>
      <c r="G14" s="7"/>
      <c r="H14" s="7"/>
      <c r="I14" s="7"/>
      <c r="J14" s="7"/>
      <c r="K14" s="7"/>
      <c r="L14" s="9" t="s">
        <v>140</v>
      </c>
      <c r="M14" s="170">
        <v>17.600000000000001</v>
      </c>
      <c r="N14" s="7"/>
      <c r="O14" s="170">
        <v>24</v>
      </c>
      <c r="P14" s="7"/>
      <c r="Q14" s="170">
        <v>16.399999999999999</v>
      </c>
      <c r="R14" s="7"/>
      <c r="S14" s="170">
        <v>16.3</v>
      </c>
      <c r="T14" s="7"/>
      <c r="U14" s="170">
        <v>17.8</v>
      </c>
      <c r="V14" s="7"/>
      <c r="W14" s="170">
        <v>16.399999999999999</v>
      </c>
      <c r="X14" s="7"/>
      <c r="Y14" s="170">
        <v>27.3</v>
      </c>
      <c r="Z14" s="7"/>
      <c r="AA14" s="170">
        <v>30.4</v>
      </c>
      <c r="AB14" s="7"/>
      <c r="AC14" s="172">
        <v>8.5</v>
      </c>
      <c r="AD14" s="7"/>
    </row>
    <row r="15" spans="1:30" ht="16.5" customHeight="1" x14ac:dyDescent="0.2">
      <c r="A15" s="7"/>
      <c r="B15" s="7"/>
      <c r="C15" s="7"/>
      <c r="D15" s="7" t="s">
        <v>387</v>
      </c>
      <c r="E15" s="7"/>
      <c r="F15" s="7"/>
      <c r="G15" s="7"/>
      <c r="H15" s="7"/>
      <c r="I15" s="7"/>
      <c r="J15" s="7"/>
      <c r="K15" s="7"/>
      <c r="L15" s="9" t="s">
        <v>140</v>
      </c>
      <c r="M15" s="172">
        <v>3.5</v>
      </c>
      <c r="N15" s="174">
        <v>1.3</v>
      </c>
      <c r="O15" s="169">
        <v>2.7</v>
      </c>
      <c r="P15" s="174">
        <v>2</v>
      </c>
      <c r="Q15" s="172">
        <v>3.7</v>
      </c>
      <c r="R15" s="174">
        <v>1.5</v>
      </c>
      <c r="S15" s="172">
        <v>4.4000000000000004</v>
      </c>
      <c r="T15" s="174">
        <v>1.9</v>
      </c>
      <c r="U15" s="172">
        <v>5.0999999999999996</v>
      </c>
      <c r="V15" s="174">
        <v>1.9</v>
      </c>
      <c r="W15" s="172">
        <v>3.5</v>
      </c>
      <c r="X15" s="174">
        <v>1.4</v>
      </c>
      <c r="Y15" s="172">
        <v>5.5</v>
      </c>
      <c r="Z15" s="174">
        <v>2.6</v>
      </c>
      <c r="AA15" s="169">
        <v>4</v>
      </c>
      <c r="AB15" s="174">
        <v>3.9</v>
      </c>
      <c r="AC15" s="172">
        <v>3.6</v>
      </c>
      <c r="AD15" s="174">
        <v>0.8</v>
      </c>
    </row>
    <row r="16" spans="1:30" ht="16.5" customHeight="1" x14ac:dyDescent="0.2">
      <c r="A16" s="7"/>
      <c r="B16" s="7"/>
      <c r="C16" s="7"/>
      <c r="D16" s="7"/>
      <c r="E16" s="7" t="s">
        <v>141</v>
      </c>
      <c r="F16" s="7"/>
      <c r="G16" s="7"/>
      <c r="H16" s="7"/>
      <c r="I16" s="7"/>
      <c r="J16" s="7"/>
      <c r="K16" s="7"/>
      <c r="L16" s="9" t="s">
        <v>140</v>
      </c>
      <c r="M16" s="170">
        <v>18.899999999999999</v>
      </c>
      <c r="N16" s="7"/>
      <c r="O16" s="170">
        <v>37.4</v>
      </c>
      <c r="P16" s="7"/>
      <c r="Q16" s="170">
        <v>20.100000000000001</v>
      </c>
      <c r="R16" s="7"/>
      <c r="S16" s="170">
        <v>22</v>
      </c>
      <c r="T16" s="7"/>
      <c r="U16" s="170">
        <v>19.2</v>
      </c>
      <c r="V16" s="7"/>
      <c r="W16" s="170">
        <v>20</v>
      </c>
      <c r="X16" s="7"/>
      <c r="Y16" s="170">
        <v>24.1</v>
      </c>
      <c r="Z16" s="7"/>
      <c r="AA16" s="170">
        <v>49.4</v>
      </c>
      <c r="AB16" s="7"/>
      <c r="AC16" s="170">
        <v>10.7</v>
      </c>
      <c r="AD16" s="7"/>
    </row>
    <row r="17" spans="1:30" ht="16.5" customHeight="1" x14ac:dyDescent="0.2">
      <c r="A17" s="7"/>
      <c r="B17" s="7"/>
      <c r="C17" s="7"/>
      <c r="D17" s="7" t="s">
        <v>465</v>
      </c>
      <c r="E17" s="7"/>
      <c r="F17" s="7"/>
      <c r="G17" s="7"/>
      <c r="H17" s="7"/>
      <c r="I17" s="7"/>
      <c r="J17" s="7"/>
      <c r="K17" s="7"/>
      <c r="L17" s="9" t="s">
        <v>140</v>
      </c>
      <c r="M17" s="172">
        <v>4.8</v>
      </c>
      <c r="N17" s="174">
        <v>1.2</v>
      </c>
      <c r="O17" s="172">
        <v>4.0999999999999996</v>
      </c>
      <c r="P17" s="174">
        <v>1.5</v>
      </c>
      <c r="Q17" s="172">
        <v>5.2</v>
      </c>
      <c r="R17" s="174">
        <v>1.3</v>
      </c>
      <c r="S17" s="172">
        <v>5.2</v>
      </c>
      <c r="T17" s="174">
        <v>1.4</v>
      </c>
      <c r="U17" s="172">
        <v>6.1</v>
      </c>
      <c r="V17" s="174">
        <v>1.5</v>
      </c>
      <c r="W17" s="172">
        <v>4.5999999999999996</v>
      </c>
      <c r="X17" s="174">
        <v>1.2</v>
      </c>
      <c r="Y17" s="172">
        <v>5.3</v>
      </c>
      <c r="Z17" s="174">
        <v>2</v>
      </c>
      <c r="AA17" s="172">
        <v>7</v>
      </c>
      <c r="AB17" s="174">
        <v>2.9</v>
      </c>
      <c r="AC17" s="172">
        <v>4.9000000000000004</v>
      </c>
      <c r="AD17" s="174">
        <v>0.6</v>
      </c>
    </row>
    <row r="18" spans="1:30" ht="16.5" customHeight="1" x14ac:dyDescent="0.2">
      <c r="A18" s="13"/>
      <c r="B18" s="13"/>
      <c r="C18" s="13"/>
      <c r="D18" s="13"/>
      <c r="E18" s="13" t="s">
        <v>141</v>
      </c>
      <c r="F18" s="13"/>
      <c r="G18" s="13"/>
      <c r="H18" s="13"/>
      <c r="I18" s="13"/>
      <c r="J18" s="13"/>
      <c r="K18" s="13"/>
      <c r="L18" s="14" t="s">
        <v>140</v>
      </c>
      <c r="M18" s="171">
        <v>13</v>
      </c>
      <c r="N18" s="13"/>
      <c r="O18" s="171">
        <v>18.399999999999999</v>
      </c>
      <c r="P18" s="13"/>
      <c r="Q18" s="171">
        <v>12.8</v>
      </c>
      <c r="R18" s="13"/>
      <c r="S18" s="171">
        <v>13.6</v>
      </c>
      <c r="T18" s="13"/>
      <c r="U18" s="171">
        <v>12.3</v>
      </c>
      <c r="V18" s="13"/>
      <c r="W18" s="171">
        <v>13</v>
      </c>
      <c r="X18" s="13"/>
      <c r="Y18" s="171">
        <v>19.3</v>
      </c>
      <c r="Z18" s="13"/>
      <c r="AA18" s="171">
        <v>21.2</v>
      </c>
      <c r="AB18" s="13"/>
      <c r="AC18" s="173">
        <v>6.4</v>
      </c>
      <c r="AD18" s="13"/>
    </row>
    <row r="19" spans="1:30" ht="4.5" customHeight="1" x14ac:dyDescent="0.2">
      <c r="A19" s="25"/>
      <c r="B19" s="25"/>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row>
    <row r="20" spans="1:30" ht="16.5" customHeight="1" x14ac:dyDescent="0.2">
      <c r="A20" s="25"/>
      <c r="B20" s="25"/>
      <c r="C20" s="345" t="s">
        <v>466</v>
      </c>
      <c r="D20" s="345"/>
      <c r="E20" s="345"/>
      <c r="F20" s="345"/>
      <c r="G20" s="345"/>
      <c r="H20" s="345"/>
      <c r="I20" s="345"/>
      <c r="J20" s="345"/>
      <c r="K20" s="345"/>
      <c r="L20" s="345"/>
      <c r="M20" s="345"/>
      <c r="N20" s="345"/>
      <c r="O20" s="345"/>
      <c r="P20" s="345"/>
      <c r="Q20" s="345"/>
      <c r="R20" s="345"/>
      <c r="S20" s="345"/>
      <c r="T20" s="345"/>
      <c r="U20" s="345"/>
      <c r="V20" s="345"/>
      <c r="W20" s="345"/>
      <c r="X20" s="345"/>
      <c r="Y20" s="345"/>
      <c r="Z20" s="345"/>
      <c r="AA20" s="345"/>
      <c r="AB20" s="345"/>
      <c r="AC20" s="345"/>
      <c r="AD20" s="345"/>
    </row>
    <row r="21" spans="1:30" ht="4.5" customHeight="1" x14ac:dyDescent="0.2">
      <c r="A21" s="25"/>
      <c r="B21" s="25"/>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row>
    <row r="22" spans="1:30" ht="16.5" customHeight="1" x14ac:dyDescent="0.2">
      <c r="A22" s="25" t="s">
        <v>79</v>
      </c>
      <c r="B22" s="25"/>
      <c r="C22" s="345" t="s">
        <v>153</v>
      </c>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c r="AD22" s="345"/>
    </row>
    <row r="23" spans="1:30" ht="16.5" customHeight="1" x14ac:dyDescent="0.2">
      <c r="A23" s="25" t="s">
        <v>80</v>
      </c>
      <c r="B23" s="25"/>
      <c r="C23" s="345" t="s">
        <v>154</v>
      </c>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c r="AD23" s="345"/>
    </row>
    <row r="24" spans="1:30" ht="16.5" customHeight="1" x14ac:dyDescent="0.2">
      <c r="A24" s="25" t="s">
        <v>81</v>
      </c>
      <c r="B24" s="25"/>
      <c r="C24" s="345" t="s">
        <v>467</v>
      </c>
      <c r="D24" s="345"/>
      <c r="E24" s="345"/>
      <c r="F24" s="345"/>
      <c r="G24" s="345"/>
      <c r="H24" s="345"/>
      <c r="I24" s="345"/>
      <c r="J24" s="345"/>
      <c r="K24" s="345"/>
      <c r="L24" s="345"/>
      <c r="M24" s="345"/>
      <c r="N24" s="345"/>
      <c r="O24" s="345"/>
      <c r="P24" s="345"/>
      <c r="Q24" s="345"/>
      <c r="R24" s="345"/>
      <c r="S24" s="345"/>
      <c r="T24" s="345"/>
      <c r="U24" s="345"/>
      <c r="V24" s="345"/>
      <c r="W24" s="345"/>
      <c r="X24" s="345"/>
      <c r="Y24" s="345"/>
      <c r="Z24" s="345"/>
      <c r="AA24" s="345"/>
      <c r="AB24" s="345"/>
      <c r="AC24" s="345"/>
      <c r="AD24" s="345"/>
    </row>
    <row r="25" spans="1:30" ht="145.5" customHeight="1" x14ac:dyDescent="0.2">
      <c r="A25" s="25" t="s">
        <v>82</v>
      </c>
      <c r="B25" s="25"/>
      <c r="C25" s="345" t="s">
        <v>468</v>
      </c>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c r="AB25" s="345"/>
      <c r="AC25" s="345"/>
      <c r="AD25" s="345"/>
    </row>
    <row r="26" spans="1:30" ht="42.4" customHeight="1" x14ac:dyDescent="0.2">
      <c r="A26" s="25" t="s">
        <v>83</v>
      </c>
      <c r="B26" s="25"/>
      <c r="C26" s="345" t="s">
        <v>469</v>
      </c>
      <c r="D26" s="345"/>
      <c r="E26" s="345"/>
      <c r="F26" s="345"/>
      <c r="G26" s="345"/>
      <c r="H26" s="345"/>
      <c r="I26" s="345"/>
      <c r="J26" s="345"/>
      <c r="K26" s="345"/>
      <c r="L26" s="345"/>
      <c r="M26" s="345"/>
      <c r="N26" s="345"/>
      <c r="O26" s="345"/>
      <c r="P26" s="345"/>
      <c r="Q26" s="345"/>
      <c r="R26" s="345"/>
      <c r="S26" s="345"/>
      <c r="T26" s="345"/>
      <c r="U26" s="345"/>
      <c r="V26" s="345"/>
      <c r="W26" s="345"/>
      <c r="X26" s="345"/>
      <c r="Y26" s="345"/>
      <c r="Z26" s="345"/>
      <c r="AA26" s="345"/>
      <c r="AB26" s="345"/>
      <c r="AC26" s="345"/>
      <c r="AD26" s="345"/>
    </row>
    <row r="27" spans="1:30" ht="29.45" customHeight="1" x14ac:dyDescent="0.2">
      <c r="A27" s="25" t="s">
        <v>84</v>
      </c>
      <c r="B27" s="25"/>
      <c r="C27" s="345" t="s">
        <v>470</v>
      </c>
      <c r="D27" s="345"/>
      <c r="E27" s="345"/>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row>
    <row r="28" spans="1:30" ht="42.4" customHeight="1" x14ac:dyDescent="0.2">
      <c r="A28" s="25" t="s">
        <v>85</v>
      </c>
      <c r="B28" s="25"/>
      <c r="C28" s="345" t="s">
        <v>157</v>
      </c>
      <c r="D28" s="345"/>
      <c r="E28" s="345"/>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row>
    <row r="29" spans="1:30" ht="16.5" customHeight="1" x14ac:dyDescent="0.2">
      <c r="A29" s="25" t="s">
        <v>86</v>
      </c>
      <c r="B29" s="25"/>
      <c r="C29" s="345" t="s">
        <v>471</v>
      </c>
      <c r="D29" s="345"/>
      <c r="E29" s="345"/>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row>
    <row r="30" spans="1:30" ht="16.5" customHeight="1" x14ac:dyDescent="0.2">
      <c r="A30" s="25" t="s">
        <v>151</v>
      </c>
      <c r="B30" s="25"/>
      <c r="C30" s="345" t="s">
        <v>161</v>
      </c>
      <c r="D30" s="345"/>
      <c r="E30" s="345"/>
      <c r="F30" s="345"/>
      <c r="G30" s="345"/>
      <c r="H30" s="345"/>
      <c r="I30" s="345"/>
      <c r="J30" s="345"/>
      <c r="K30" s="345"/>
      <c r="L30" s="345"/>
      <c r="M30" s="345"/>
      <c r="N30" s="345"/>
      <c r="O30" s="345"/>
      <c r="P30" s="345"/>
      <c r="Q30" s="345"/>
      <c r="R30" s="345"/>
      <c r="S30" s="345"/>
      <c r="T30" s="345"/>
      <c r="U30" s="345"/>
      <c r="V30" s="345"/>
      <c r="W30" s="345"/>
      <c r="X30" s="345"/>
      <c r="Y30" s="345"/>
      <c r="Z30" s="345"/>
      <c r="AA30" s="345"/>
      <c r="AB30" s="345"/>
      <c r="AC30" s="345"/>
      <c r="AD30" s="345"/>
    </row>
    <row r="31" spans="1:30" ht="4.5" customHeight="1" x14ac:dyDescent="0.2"/>
    <row r="32" spans="1:30" ht="29.45" customHeight="1" x14ac:dyDescent="0.2">
      <c r="A32" s="26" t="s">
        <v>95</v>
      </c>
      <c r="B32" s="25"/>
      <c r="C32" s="25"/>
      <c r="D32" s="25"/>
      <c r="E32" s="345" t="s">
        <v>472</v>
      </c>
      <c r="F32" s="345"/>
      <c r="G32" s="345"/>
      <c r="H32" s="345"/>
      <c r="I32" s="345"/>
      <c r="J32" s="345"/>
      <c r="K32" s="345"/>
      <c r="L32" s="345"/>
      <c r="M32" s="345"/>
      <c r="N32" s="345"/>
      <c r="O32" s="345"/>
      <c r="P32" s="345"/>
      <c r="Q32" s="345"/>
      <c r="R32" s="345"/>
      <c r="S32" s="345"/>
      <c r="T32" s="345"/>
      <c r="U32" s="345"/>
      <c r="V32" s="345"/>
      <c r="W32" s="345"/>
      <c r="X32" s="345"/>
      <c r="Y32" s="345"/>
      <c r="Z32" s="345"/>
      <c r="AA32" s="345"/>
      <c r="AB32" s="345"/>
      <c r="AC32" s="345"/>
      <c r="AD32" s="345"/>
    </row>
  </sheetData>
  <mergeCells count="21">
    <mergeCell ref="E32:AD32"/>
    <mergeCell ref="C26:AD26"/>
    <mergeCell ref="C27:AD27"/>
    <mergeCell ref="C28:AD28"/>
    <mergeCell ref="C29:AD29"/>
    <mergeCell ref="C30:AD30"/>
    <mergeCell ref="C20:AD20"/>
    <mergeCell ref="C22:AD22"/>
    <mergeCell ref="C23:AD23"/>
    <mergeCell ref="C24:AD24"/>
    <mergeCell ref="C25:AD25"/>
    <mergeCell ref="W2:X2"/>
    <mergeCell ref="Y2:Z2"/>
    <mergeCell ref="AA2:AB2"/>
    <mergeCell ref="AC2:AD2"/>
    <mergeCell ref="K1:AD1"/>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EA.23</oddHeader>
    <oddFooter>&amp;L&amp;"Arial"&amp;8REPORT ON
GOVERNMENT
SERVICES 2022&amp;R&amp;"Arial"&amp;8HEALTH SECTOR
OVERVIEW
PAGE &amp;B&amp;P&amp;B</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D32"/>
  <sheetViews>
    <sheetView showGridLines="0" workbookViewId="0"/>
  </sheetViews>
  <sheetFormatPr defaultColWidth="11.42578125" defaultRowHeight="12.75" x14ac:dyDescent="0.2"/>
  <cols>
    <col min="1" max="11" width="1.85546875" customWidth="1"/>
    <col min="12" max="12" width="7.42578125" customWidth="1"/>
    <col min="13" max="13" width="5.7109375" customWidth="1"/>
    <col min="14" max="14" width="6" customWidth="1"/>
    <col min="15" max="15" width="5.7109375" customWidth="1"/>
    <col min="16" max="16" width="6" customWidth="1"/>
    <col min="17" max="17" width="5.7109375" customWidth="1"/>
    <col min="18" max="18" width="6" customWidth="1"/>
    <col min="19" max="19" width="5.7109375" customWidth="1"/>
    <col min="20" max="20" width="6" customWidth="1"/>
    <col min="21" max="21" width="5.7109375" customWidth="1"/>
    <col min="22" max="22" width="6" customWidth="1"/>
    <col min="23" max="23" width="5.7109375" customWidth="1"/>
    <col min="24" max="24" width="6" customWidth="1"/>
    <col min="25" max="25" width="5.7109375" customWidth="1"/>
    <col min="26" max="26" width="6" customWidth="1"/>
    <col min="27" max="27" width="5.7109375" customWidth="1"/>
    <col min="28" max="28" width="6" customWidth="1"/>
    <col min="29" max="29" width="5.7109375" customWidth="1"/>
    <col min="30" max="30" width="6" customWidth="1"/>
  </cols>
  <sheetData>
    <row r="1" spans="1:30" ht="33.950000000000003" customHeight="1" x14ac:dyDescent="0.2">
      <c r="A1" s="8" t="s">
        <v>473</v>
      </c>
      <c r="B1" s="8"/>
      <c r="C1" s="8"/>
      <c r="D1" s="8"/>
      <c r="E1" s="8"/>
      <c r="F1" s="8"/>
      <c r="G1" s="8"/>
      <c r="H1" s="8"/>
      <c r="I1" s="8"/>
      <c r="J1" s="8"/>
      <c r="K1" s="352" t="s">
        <v>474</v>
      </c>
      <c r="L1" s="353"/>
      <c r="M1" s="353"/>
      <c r="N1" s="353"/>
      <c r="O1" s="353"/>
      <c r="P1" s="353"/>
      <c r="Q1" s="353"/>
      <c r="R1" s="353"/>
      <c r="S1" s="353"/>
      <c r="T1" s="353"/>
      <c r="U1" s="353"/>
      <c r="V1" s="353"/>
      <c r="W1" s="353"/>
      <c r="X1" s="353"/>
      <c r="Y1" s="353"/>
      <c r="Z1" s="353"/>
      <c r="AA1" s="353"/>
      <c r="AB1" s="353"/>
      <c r="AC1" s="353"/>
      <c r="AD1" s="353"/>
    </row>
    <row r="2" spans="1:30" ht="16.5" customHeight="1" x14ac:dyDescent="0.2">
      <c r="A2" s="11"/>
      <c r="B2" s="11"/>
      <c r="C2" s="11"/>
      <c r="D2" s="11"/>
      <c r="E2" s="11"/>
      <c r="F2" s="11"/>
      <c r="G2" s="11"/>
      <c r="H2" s="11"/>
      <c r="I2" s="11"/>
      <c r="J2" s="11"/>
      <c r="K2" s="11"/>
      <c r="L2" s="12" t="s">
        <v>59</v>
      </c>
      <c r="M2" s="349" t="s">
        <v>475</v>
      </c>
      <c r="N2" s="350"/>
      <c r="O2" s="349" t="s">
        <v>476</v>
      </c>
      <c r="P2" s="350"/>
      <c r="Q2" s="349" t="s">
        <v>477</v>
      </c>
      <c r="R2" s="350"/>
      <c r="S2" s="349" t="s">
        <v>478</v>
      </c>
      <c r="T2" s="350"/>
      <c r="U2" s="349" t="s">
        <v>479</v>
      </c>
      <c r="V2" s="350"/>
      <c r="W2" s="349" t="s">
        <v>480</v>
      </c>
      <c r="X2" s="350"/>
      <c r="Y2" s="349" t="s">
        <v>481</v>
      </c>
      <c r="Z2" s="350"/>
      <c r="AA2" s="349" t="s">
        <v>482</v>
      </c>
      <c r="AB2" s="350"/>
      <c r="AC2" s="349" t="s">
        <v>483</v>
      </c>
      <c r="AD2" s="350"/>
    </row>
    <row r="3" spans="1:30" ht="16.5" customHeight="1" x14ac:dyDescent="0.2">
      <c r="A3" s="7" t="s">
        <v>208</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204</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
      <c r="A5" s="7"/>
      <c r="B5" s="7"/>
      <c r="C5" s="7" t="s">
        <v>385</v>
      </c>
      <c r="D5" s="7"/>
      <c r="E5" s="7"/>
      <c r="F5" s="7"/>
      <c r="G5" s="7"/>
      <c r="H5" s="7"/>
      <c r="I5" s="7"/>
      <c r="J5" s="7"/>
      <c r="K5" s="7"/>
      <c r="L5" s="9" t="s">
        <v>140</v>
      </c>
      <c r="M5" s="180">
        <v>13.1</v>
      </c>
      <c r="N5" s="184">
        <v>5.4</v>
      </c>
      <c r="O5" s="176" t="s">
        <v>181</v>
      </c>
      <c r="P5" s="7"/>
      <c r="Q5" s="178">
        <v>7.5</v>
      </c>
      <c r="R5" s="184">
        <v>4.3</v>
      </c>
      <c r="S5" s="180">
        <v>23.7</v>
      </c>
      <c r="T5" s="179">
        <v>10.4</v>
      </c>
      <c r="U5" s="175">
        <v>9.1</v>
      </c>
      <c r="V5" s="179">
        <v>10</v>
      </c>
      <c r="W5" s="176" t="s">
        <v>181</v>
      </c>
      <c r="X5" s="7"/>
      <c r="Y5" s="176" t="s">
        <v>181</v>
      </c>
      <c r="Z5" s="7"/>
      <c r="AA5" s="177">
        <v>22.7</v>
      </c>
      <c r="AB5" s="179">
        <v>12.4</v>
      </c>
      <c r="AC5" s="180">
        <v>13.6</v>
      </c>
      <c r="AD5" s="184">
        <v>3.3</v>
      </c>
    </row>
    <row r="6" spans="1:30" ht="16.5" customHeight="1" x14ac:dyDescent="0.2">
      <c r="A6" s="7"/>
      <c r="B6" s="7"/>
      <c r="C6" s="7"/>
      <c r="D6" s="7" t="s">
        <v>141</v>
      </c>
      <c r="E6" s="7"/>
      <c r="F6" s="7"/>
      <c r="G6" s="7"/>
      <c r="H6" s="7"/>
      <c r="I6" s="7"/>
      <c r="J6" s="7"/>
      <c r="K6" s="7"/>
      <c r="L6" s="9" t="s">
        <v>140</v>
      </c>
      <c r="M6" s="180">
        <v>21.2</v>
      </c>
      <c r="N6" s="7"/>
      <c r="O6" s="176" t="s">
        <v>181</v>
      </c>
      <c r="P6" s="7"/>
      <c r="Q6" s="180">
        <v>29.2</v>
      </c>
      <c r="R6" s="7"/>
      <c r="S6" s="180">
        <v>22.3</v>
      </c>
      <c r="T6" s="7"/>
      <c r="U6" s="180">
        <v>55.9</v>
      </c>
      <c r="V6" s="7"/>
      <c r="W6" s="176" t="s">
        <v>181</v>
      </c>
      <c r="X6" s="7"/>
      <c r="Y6" s="176" t="s">
        <v>181</v>
      </c>
      <c r="Z6" s="7"/>
      <c r="AA6" s="180">
        <v>27.9</v>
      </c>
      <c r="AB6" s="7"/>
      <c r="AC6" s="180">
        <v>12.4</v>
      </c>
      <c r="AD6" s="7"/>
    </row>
    <row r="7" spans="1:30" ht="16.5" customHeight="1" x14ac:dyDescent="0.2">
      <c r="A7" s="7"/>
      <c r="B7" s="7"/>
      <c r="C7" s="7" t="s">
        <v>387</v>
      </c>
      <c r="D7" s="7"/>
      <c r="E7" s="7"/>
      <c r="F7" s="7"/>
      <c r="G7" s="7"/>
      <c r="H7" s="7"/>
      <c r="I7" s="7"/>
      <c r="J7" s="7"/>
      <c r="K7" s="7"/>
      <c r="L7" s="9" t="s">
        <v>140</v>
      </c>
      <c r="M7" s="180">
        <v>12.9</v>
      </c>
      <c r="N7" s="184">
        <v>5.6</v>
      </c>
      <c r="O7" s="176" t="s">
        <v>181</v>
      </c>
      <c r="P7" s="7"/>
      <c r="Q7" s="177">
        <v>10.9</v>
      </c>
      <c r="R7" s="184">
        <v>6.8</v>
      </c>
      <c r="S7" s="177">
        <v>16.899999999999999</v>
      </c>
      <c r="T7" s="184">
        <v>8.6999999999999993</v>
      </c>
      <c r="U7" s="177">
        <v>15</v>
      </c>
      <c r="V7" s="179">
        <v>11.6</v>
      </c>
      <c r="W7" s="176" t="s">
        <v>181</v>
      </c>
      <c r="X7" s="7"/>
      <c r="Y7" s="176" t="s">
        <v>181</v>
      </c>
      <c r="Z7" s="7"/>
      <c r="AA7" s="180">
        <v>17.100000000000001</v>
      </c>
      <c r="AB7" s="184">
        <v>7.6</v>
      </c>
      <c r="AC7" s="180">
        <v>12.5</v>
      </c>
      <c r="AD7" s="184">
        <v>3</v>
      </c>
    </row>
    <row r="8" spans="1:30" ht="16.5" customHeight="1" x14ac:dyDescent="0.2">
      <c r="A8" s="7"/>
      <c r="B8" s="7"/>
      <c r="C8" s="7"/>
      <c r="D8" s="7" t="s">
        <v>141</v>
      </c>
      <c r="E8" s="7"/>
      <c r="F8" s="7"/>
      <c r="G8" s="7"/>
      <c r="H8" s="7"/>
      <c r="I8" s="7"/>
      <c r="J8" s="7"/>
      <c r="K8" s="7"/>
      <c r="L8" s="9" t="s">
        <v>140</v>
      </c>
      <c r="M8" s="180">
        <v>22</v>
      </c>
      <c r="N8" s="7"/>
      <c r="O8" s="176" t="s">
        <v>181</v>
      </c>
      <c r="P8" s="7"/>
      <c r="Q8" s="180">
        <v>31.8</v>
      </c>
      <c r="R8" s="7"/>
      <c r="S8" s="180">
        <v>26.2</v>
      </c>
      <c r="T8" s="7"/>
      <c r="U8" s="180">
        <v>39.299999999999997</v>
      </c>
      <c r="V8" s="7"/>
      <c r="W8" s="176" t="s">
        <v>181</v>
      </c>
      <c r="X8" s="7"/>
      <c r="Y8" s="176" t="s">
        <v>181</v>
      </c>
      <c r="Z8" s="7"/>
      <c r="AA8" s="180">
        <v>22.8</v>
      </c>
      <c r="AB8" s="7"/>
      <c r="AC8" s="180">
        <v>12.2</v>
      </c>
      <c r="AD8" s="7"/>
    </row>
    <row r="9" spans="1:30" ht="16.5" customHeight="1" x14ac:dyDescent="0.2">
      <c r="A9" s="7"/>
      <c r="B9" s="7"/>
      <c r="C9" s="7" t="s">
        <v>465</v>
      </c>
      <c r="D9" s="7"/>
      <c r="E9" s="7"/>
      <c r="F9" s="7"/>
      <c r="G9" s="7"/>
      <c r="H9" s="7"/>
      <c r="I9" s="7"/>
      <c r="J9" s="7"/>
      <c r="K9" s="7"/>
      <c r="L9" s="9" t="s">
        <v>140</v>
      </c>
      <c r="M9" s="180">
        <v>12.6</v>
      </c>
      <c r="N9" s="184">
        <v>3.7</v>
      </c>
      <c r="O9" s="176" t="s">
        <v>181</v>
      </c>
      <c r="P9" s="7"/>
      <c r="Q9" s="182">
        <v>9.1</v>
      </c>
      <c r="R9" s="184">
        <v>3.7</v>
      </c>
      <c r="S9" s="180">
        <v>20.3</v>
      </c>
      <c r="T9" s="184">
        <v>6.6</v>
      </c>
      <c r="U9" s="177">
        <v>12.8</v>
      </c>
      <c r="V9" s="184">
        <v>7.9</v>
      </c>
      <c r="W9" s="176" t="s">
        <v>181</v>
      </c>
      <c r="X9" s="7"/>
      <c r="Y9" s="176" t="s">
        <v>181</v>
      </c>
      <c r="Z9" s="7"/>
      <c r="AA9" s="180">
        <v>20</v>
      </c>
      <c r="AB9" s="184">
        <v>7.3</v>
      </c>
      <c r="AC9" s="180">
        <v>12.9</v>
      </c>
      <c r="AD9" s="184">
        <v>2.2000000000000002</v>
      </c>
    </row>
    <row r="10" spans="1:30" ht="16.5" customHeight="1" x14ac:dyDescent="0.2">
      <c r="A10" s="7"/>
      <c r="B10" s="7"/>
      <c r="C10" s="7"/>
      <c r="D10" s="7" t="s">
        <v>141</v>
      </c>
      <c r="E10" s="7"/>
      <c r="F10" s="7"/>
      <c r="G10" s="7"/>
      <c r="H10" s="7"/>
      <c r="I10" s="7"/>
      <c r="J10" s="7"/>
      <c r="K10" s="7"/>
      <c r="L10" s="9" t="s">
        <v>140</v>
      </c>
      <c r="M10" s="180">
        <v>15.1</v>
      </c>
      <c r="N10" s="7"/>
      <c r="O10" s="176" t="s">
        <v>181</v>
      </c>
      <c r="P10" s="7"/>
      <c r="Q10" s="180">
        <v>21.1</v>
      </c>
      <c r="R10" s="7"/>
      <c r="S10" s="180">
        <v>16.600000000000001</v>
      </c>
      <c r="T10" s="7"/>
      <c r="U10" s="180">
        <v>31.4</v>
      </c>
      <c r="V10" s="7"/>
      <c r="W10" s="176" t="s">
        <v>181</v>
      </c>
      <c r="X10" s="7"/>
      <c r="Y10" s="176" t="s">
        <v>181</v>
      </c>
      <c r="Z10" s="7"/>
      <c r="AA10" s="180">
        <v>18.600000000000001</v>
      </c>
      <c r="AB10" s="7"/>
      <c r="AC10" s="182">
        <v>8.8000000000000007</v>
      </c>
      <c r="AD10" s="7"/>
    </row>
    <row r="11" spans="1:30" ht="16.5" customHeight="1" x14ac:dyDescent="0.2">
      <c r="A11" s="7"/>
      <c r="B11" s="7" t="s">
        <v>205</v>
      </c>
      <c r="C11" s="7"/>
      <c r="D11" s="7"/>
      <c r="E11" s="7"/>
      <c r="F11" s="7"/>
      <c r="G11" s="7"/>
      <c r="H11" s="7"/>
      <c r="I11" s="7"/>
      <c r="J11" s="7"/>
      <c r="K11" s="7"/>
      <c r="L11" s="9"/>
      <c r="M11" s="10"/>
      <c r="N11" s="7"/>
      <c r="O11" s="10"/>
      <c r="P11" s="7"/>
      <c r="Q11" s="10"/>
      <c r="R11" s="7"/>
      <c r="S11" s="10"/>
      <c r="T11" s="7"/>
      <c r="U11" s="10"/>
      <c r="V11" s="7"/>
      <c r="W11" s="10"/>
      <c r="X11" s="7"/>
      <c r="Y11" s="10"/>
      <c r="Z11" s="7"/>
      <c r="AA11" s="10"/>
      <c r="AB11" s="7"/>
      <c r="AC11" s="10"/>
      <c r="AD11" s="7"/>
    </row>
    <row r="12" spans="1:30" ht="16.5" customHeight="1" x14ac:dyDescent="0.2">
      <c r="A12" s="7"/>
      <c r="B12" s="7"/>
      <c r="C12" s="7" t="s">
        <v>385</v>
      </c>
      <c r="D12" s="7"/>
      <c r="E12" s="7"/>
      <c r="F12" s="7"/>
      <c r="G12" s="7"/>
      <c r="H12" s="7"/>
      <c r="I12" s="7"/>
      <c r="J12" s="7"/>
      <c r="K12" s="7"/>
      <c r="L12" s="9" t="s">
        <v>140</v>
      </c>
      <c r="M12" s="182">
        <v>5.4</v>
      </c>
      <c r="N12" s="184">
        <v>1.8</v>
      </c>
      <c r="O12" s="182">
        <v>5</v>
      </c>
      <c r="P12" s="184">
        <v>2.2999999999999998</v>
      </c>
      <c r="Q12" s="182">
        <v>5.9</v>
      </c>
      <c r="R12" s="184">
        <v>1.9</v>
      </c>
      <c r="S12" s="182">
        <v>5.3</v>
      </c>
      <c r="T12" s="184">
        <v>1.7</v>
      </c>
      <c r="U12" s="182">
        <v>5.9</v>
      </c>
      <c r="V12" s="184">
        <v>2</v>
      </c>
      <c r="W12" s="182">
        <v>4.8</v>
      </c>
      <c r="X12" s="184">
        <v>1.6</v>
      </c>
      <c r="Y12" s="178">
        <v>4.4000000000000004</v>
      </c>
      <c r="Z12" s="184">
        <v>2.2999999999999998</v>
      </c>
      <c r="AA12" s="178">
        <v>7.6</v>
      </c>
      <c r="AB12" s="184">
        <v>4.4000000000000004</v>
      </c>
      <c r="AC12" s="182">
        <v>5.5</v>
      </c>
      <c r="AD12" s="184">
        <v>0.9</v>
      </c>
    </row>
    <row r="13" spans="1:30" ht="16.5" customHeight="1" x14ac:dyDescent="0.2">
      <c r="A13" s="7"/>
      <c r="B13" s="7"/>
      <c r="C13" s="7"/>
      <c r="D13" s="7" t="s">
        <v>141</v>
      </c>
      <c r="E13" s="7"/>
      <c r="F13" s="7"/>
      <c r="G13" s="7"/>
      <c r="H13" s="7"/>
      <c r="I13" s="7"/>
      <c r="J13" s="7"/>
      <c r="K13" s="7"/>
      <c r="L13" s="9" t="s">
        <v>140</v>
      </c>
      <c r="M13" s="180">
        <v>17.2</v>
      </c>
      <c r="N13" s="7"/>
      <c r="O13" s="180">
        <v>23.6</v>
      </c>
      <c r="P13" s="7"/>
      <c r="Q13" s="180">
        <v>16.7</v>
      </c>
      <c r="R13" s="7"/>
      <c r="S13" s="180">
        <v>16.100000000000001</v>
      </c>
      <c r="T13" s="7"/>
      <c r="U13" s="180">
        <v>16.8</v>
      </c>
      <c r="V13" s="7"/>
      <c r="W13" s="180">
        <v>17.2</v>
      </c>
      <c r="X13" s="7"/>
      <c r="Y13" s="180">
        <v>27.5</v>
      </c>
      <c r="Z13" s="7"/>
      <c r="AA13" s="180">
        <v>29.8</v>
      </c>
      <c r="AB13" s="7"/>
      <c r="AC13" s="182">
        <v>8.3000000000000007</v>
      </c>
      <c r="AD13" s="7"/>
    </row>
    <row r="14" spans="1:30" ht="16.5" customHeight="1" x14ac:dyDescent="0.2">
      <c r="A14" s="7"/>
      <c r="B14" s="7"/>
      <c r="C14" s="7" t="s">
        <v>387</v>
      </c>
      <c r="D14" s="7"/>
      <c r="E14" s="7"/>
      <c r="F14" s="7"/>
      <c r="G14" s="7"/>
      <c r="H14" s="7"/>
      <c r="I14" s="7"/>
      <c r="J14" s="7"/>
      <c r="K14" s="7"/>
      <c r="L14" s="9" t="s">
        <v>140</v>
      </c>
      <c r="M14" s="182">
        <v>3</v>
      </c>
      <c r="N14" s="184">
        <v>1.1000000000000001</v>
      </c>
      <c r="O14" s="178">
        <v>2.2000000000000002</v>
      </c>
      <c r="P14" s="184">
        <v>1.5</v>
      </c>
      <c r="Q14" s="182">
        <v>3.1</v>
      </c>
      <c r="R14" s="184">
        <v>1.3</v>
      </c>
      <c r="S14" s="182">
        <v>3.9</v>
      </c>
      <c r="T14" s="184">
        <v>1.6</v>
      </c>
      <c r="U14" s="182">
        <v>4.2</v>
      </c>
      <c r="V14" s="184">
        <v>1.6</v>
      </c>
      <c r="W14" s="182">
        <v>3.2</v>
      </c>
      <c r="X14" s="184">
        <v>1.3</v>
      </c>
      <c r="Y14" s="182">
        <v>4.2</v>
      </c>
      <c r="Z14" s="184">
        <v>2</v>
      </c>
      <c r="AA14" s="178">
        <v>5</v>
      </c>
      <c r="AB14" s="184">
        <v>4.3</v>
      </c>
      <c r="AC14" s="182">
        <v>3.1</v>
      </c>
      <c r="AD14" s="184">
        <v>0.6</v>
      </c>
    </row>
    <row r="15" spans="1:30" ht="16.5" customHeight="1" x14ac:dyDescent="0.2">
      <c r="A15" s="7"/>
      <c r="B15" s="7"/>
      <c r="C15" s="7"/>
      <c r="D15" s="7" t="s">
        <v>141</v>
      </c>
      <c r="E15" s="7"/>
      <c r="F15" s="7"/>
      <c r="G15" s="7"/>
      <c r="H15" s="7"/>
      <c r="I15" s="7"/>
      <c r="J15" s="7"/>
      <c r="K15" s="7"/>
      <c r="L15" s="9" t="s">
        <v>140</v>
      </c>
      <c r="M15" s="180">
        <v>18.5</v>
      </c>
      <c r="N15" s="7"/>
      <c r="O15" s="180">
        <v>35.9</v>
      </c>
      <c r="P15" s="7"/>
      <c r="Q15" s="180">
        <v>20.3</v>
      </c>
      <c r="R15" s="7"/>
      <c r="S15" s="180">
        <v>21.6</v>
      </c>
      <c r="T15" s="7"/>
      <c r="U15" s="180">
        <v>19.2</v>
      </c>
      <c r="V15" s="7"/>
      <c r="W15" s="180">
        <v>20.100000000000001</v>
      </c>
      <c r="X15" s="7"/>
      <c r="Y15" s="180">
        <v>24.6</v>
      </c>
      <c r="Z15" s="7"/>
      <c r="AA15" s="180">
        <v>43.7</v>
      </c>
      <c r="AB15" s="7"/>
      <c r="AC15" s="180">
        <v>10.5</v>
      </c>
      <c r="AD15" s="7"/>
    </row>
    <row r="16" spans="1:30" ht="16.5" customHeight="1" x14ac:dyDescent="0.2">
      <c r="A16" s="7"/>
      <c r="B16" s="7"/>
      <c r="C16" s="7" t="s">
        <v>465</v>
      </c>
      <c r="D16" s="7"/>
      <c r="E16" s="7"/>
      <c r="F16" s="7"/>
      <c r="G16" s="7"/>
      <c r="H16" s="7"/>
      <c r="I16" s="7"/>
      <c r="J16" s="7"/>
      <c r="K16" s="7"/>
      <c r="L16" s="9" t="s">
        <v>140</v>
      </c>
      <c r="M16" s="182">
        <v>4.2</v>
      </c>
      <c r="N16" s="184">
        <v>1</v>
      </c>
      <c r="O16" s="182">
        <v>3.5</v>
      </c>
      <c r="P16" s="184">
        <v>1.2</v>
      </c>
      <c r="Q16" s="182">
        <v>4.5</v>
      </c>
      <c r="R16" s="184">
        <v>1.2</v>
      </c>
      <c r="S16" s="182">
        <v>4.5999999999999996</v>
      </c>
      <c r="T16" s="184">
        <v>1.2</v>
      </c>
      <c r="U16" s="182">
        <v>5.0999999999999996</v>
      </c>
      <c r="V16" s="184">
        <v>1.2</v>
      </c>
      <c r="W16" s="182">
        <v>4</v>
      </c>
      <c r="X16" s="184">
        <v>1</v>
      </c>
      <c r="Y16" s="182">
        <v>4.3</v>
      </c>
      <c r="Z16" s="184">
        <v>1.6</v>
      </c>
      <c r="AA16" s="182">
        <v>6.4</v>
      </c>
      <c r="AB16" s="184">
        <v>2.9</v>
      </c>
      <c r="AC16" s="182">
        <v>4.2</v>
      </c>
      <c r="AD16" s="184">
        <v>0.5</v>
      </c>
    </row>
    <row r="17" spans="1:30" ht="16.5" customHeight="1" x14ac:dyDescent="0.2">
      <c r="A17" s="13"/>
      <c r="B17" s="13"/>
      <c r="C17" s="13"/>
      <c r="D17" s="13" t="s">
        <v>141</v>
      </c>
      <c r="E17" s="13"/>
      <c r="F17" s="13"/>
      <c r="G17" s="13"/>
      <c r="H17" s="13"/>
      <c r="I17" s="13"/>
      <c r="J17" s="13"/>
      <c r="K17" s="13"/>
      <c r="L17" s="14" t="s">
        <v>140</v>
      </c>
      <c r="M17" s="181">
        <v>12.8</v>
      </c>
      <c r="N17" s="13"/>
      <c r="O17" s="181">
        <v>17.899999999999999</v>
      </c>
      <c r="P17" s="13"/>
      <c r="Q17" s="181">
        <v>13.2</v>
      </c>
      <c r="R17" s="13"/>
      <c r="S17" s="181">
        <v>13.1</v>
      </c>
      <c r="T17" s="13"/>
      <c r="U17" s="181">
        <v>12.1</v>
      </c>
      <c r="V17" s="13"/>
      <c r="W17" s="181">
        <v>13.1</v>
      </c>
      <c r="X17" s="13"/>
      <c r="Y17" s="181">
        <v>19.399999999999999</v>
      </c>
      <c r="Z17" s="13"/>
      <c r="AA17" s="181">
        <v>23.5</v>
      </c>
      <c r="AB17" s="13"/>
      <c r="AC17" s="183">
        <v>6.4</v>
      </c>
      <c r="AD17" s="13"/>
    </row>
    <row r="18" spans="1:30" ht="4.5" customHeight="1" x14ac:dyDescent="0.2">
      <c r="A18" s="25"/>
      <c r="B18" s="25"/>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row>
    <row r="19" spans="1:30" ht="16.5" customHeight="1" x14ac:dyDescent="0.2">
      <c r="A19" s="25"/>
      <c r="B19" s="25"/>
      <c r="C19" s="345" t="s">
        <v>484</v>
      </c>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row>
    <row r="20" spans="1:30" ht="4.5" customHeight="1" x14ac:dyDescent="0.2">
      <c r="A20" s="25"/>
      <c r="B20" s="25"/>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row>
    <row r="21" spans="1:30" ht="16.5" customHeight="1" x14ac:dyDescent="0.2">
      <c r="A21" s="25" t="s">
        <v>79</v>
      </c>
      <c r="B21" s="25"/>
      <c r="C21" s="345" t="s">
        <v>153</v>
      </c>
      <c r="D21" s="345"/>
      <c r="E21" s="345"/>
      <c r="F21" s="345"/>
      <c r="G21" s="345"/>
      <c r="H21" s="345"/>
      <c r="I21" s="345"/>
      <c r="J21" s="345"/>
      <c r="K21" s="345"/>
      <c r="L21" s="345"/>
      <c r="M21" s="345"/>
      <c r="N21" s="345"/>
      <c r="O21" s="345"/>
      <c r="P21" s="345"/>
      <c r="Q21" s="345"/>
      <c r="R21" s="345"/>
      <c r="S21" s="345"/>
      <c r="T21" s="345"/>
      <c r="U21" s="345"/>
      <c r="V21" s="345"/>
      <c r="W21" s="345"/>
      <c r="X21" s="345"/>
      <c r="Y21" s="345"/>
      <c r="Z21" s="345"/>
      <c r="AA21" s="345"/>
      <c r="AB21" s="345"/>
      <c r="AC21" s="345"/>
      <c r="AD21" s="345"/>
    </row>
    <row r="22" spans="1:30" ht="16.5" customHeight="1" x14ac:dyDescent="0.2">
      <c r="A22" s="25" t="s">
        <v>80</v>
      </c>
      <c r="B22" s="25"/>
      <c r="C22" s="345" t="s">
        <v>154</v>
      </c>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c r="AD22" s="345"/>
    </row>
    <row r="23" spans="1:30" ht="16.5" customHeight="1" x14ac:dyDescent="0.2">
      <c r="A23" s="25" t="s">
        <v>81</v>
      </c>
      <c r="B23" s="25"/>
      <c r="C23" s="345" t="s">
        <v>467</v>
      </c>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c r="AD23" s="345"/>
    </row>
    <row r="24" spans="1:30" ht="132.6" customHeight="1" x14ac:dyDescent="0.2">
      <c r="A24" s="25" t="s">
        <v>82</v>
      </c>
      <c r="B24" s="25"/>
      <c r="C24" s="345" t="s">
        <v>468</v>
      </c>
      <c r="D24" s="345"/>
      <c r="E24" s="345"/>
      <c r="F24" s="345"/>
      <c r="G24" s="345"/>
      <c r="H24" s="345"/>
      <c r="I24" s="345"/>
      <c r="J24" s="345"/>
      <c r="K24" s="345"/>
      <c r="L24" s="345"/>
      <c r="M24" s="345"/>
      <c r="N24" s="345"/>
      <c r="O24" s="345"/>
      <c r="P24" s="345"/>
      <c r="Q24" s="345"/>
      <c r="R24" s="345"/>
      <c r="S24" s="345"/>
      <c r="T24" s="345"/>
      <c r="U24" s="345"/>
      <c r="V24" s="345"/>
      <c r="W24" s="345"/>
      <c r="X24" s="345"/>
      <c r="Y24" s="345"/>
      <c r="Z24" s="345"/>
      <c r="AA24" s="345"/>
      <c r="AB24" s="345"/>
      <c r="AC24" s="345"/>
      <c r="AD24" s="345"/>
    </row>
    <row r="25" spans="1:30" ht="42.4" customHeight="1" x14ac:dyDescent="0.2">
      <c r="A25" s="25" t="s">
        <v>83</v>
      </c>
      <c r="B25" s="25"/>
      <c r="C25" s="345" t="s">
        <v>485</v>
      </c>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c r="AB25" s="345"/>
      <c r="AC25" s="345"/>
      <c r="AD25" s="345"/>
    </row>
    <row r="26" spans="1:30" ht="42.4" customHeight="1" x14ac:dyDescent="0.2">
      <c r="A26" s="25" t="s">
        <v>84</v>
      </c>
      <c r="B26" s="25"/>
      <c r="C26" s="345" t="s">
        <v>157</v>
      </c>
      <c r="D26" s="345"/>
      <c r="E26" s="345"/>
      <c r="F26" s="345"/>
      <c r="G26" s="345"/>
      <c r="H26" s="345"/>
      <c r="I26" s="345"/>
      <c r="J26" s="345"/>
      <c r="K26" s="345"/>
      <c r="L26" s="345"/>
      <c r="M26" s="345"/>
      <c r="N26" s="345"/>
      <c r="O26" s="345"/>
      <c r="P26" s="345"/>
      <c r="Q26" s="345"/>
      <c r="R26" s="345"/>
      <c r="S26" s="345"/>
      <c r="T26" s="345"/>
      <c r="U26" s="345"/>
      <c r="V26" s="345"/>
      <c r="W26" s="345"/>
      <c r="X26" s="345"/>
      <c r="Y26" s="345"/>
      <c r="Z26" s="345"/>
      <c r="AA26" s="345"/>
      <c r="AB26" s="345"/>
      <c r="AC26" s="345"/>
      <c r="AD26" s="345"/>
    </row>
    <row r="27" spans="1:30" ht="29.45" customHeight="1" x14ac:dyDescent="0.2">
      <c r="A27" s="25" t="s">
        <v>85</v>
      </c>
      <c r="B27" s="25"/>
      <c r="C27" s="345" t="s">
        <v>470</v>
      </c>
      <c r="D27" s="345"/>
      <c r="E27" s="345"/>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row>
    <row r="28" spans="1:30" ht="16.5" customHeight="1" x14ac:dyDescent="0.2">
      <c r="A28" s="25" t="s">
        <v>86</v>
      </c>
      <c r="B28" s="25"/>
      <c r="C28" s="345" t="s">
        <v>471</v>
      </c>
      <c r="D28" s="345"/>
      <c r="E28" s="345"/>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row>
    <row r="29" spans="1:30" ht="16.5" customHeight="1" x14ac:dyDescent="0.2">
      <c r="A29" s="25" t="s">
        <v>151</v>
      </c>
      <c r="B29" s="25"/>
      <c r="C29" s="345" t="s">
        <v>161</v>
      </c>
      <c r="D29" s="345"/>
      <c r="E29" s="345"/>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row>
    <row r="30" spans="1:30" ht="16.5" customHeight="1" x14ac:dyDescent="0.2">
      <c r="A30" s="25" t="s">
        <v>185</v>
      </c>
      <c r="B30" s="25"/>
      <c r="C30" s="345" t="s">
        <v>190</v>
      </c>
      <c r="D30" s="345"/>
      <c r="E30" s="345"/>
      <c r="F30" s="345"/>
      <c r="G30" s="345"/>
      <c r="H30" s="345"/>
      <c r="I30" s="345"/>
      <c r="J30" s="345"/>
      <c r="K30" s="345"/>
      <c r="L30" s="345"/>
      <c r="M30" s="345"/>
      <c r="N30" s="345"/>
      <c r="O30" s="345"/>
      <c r="P30" s="345"/>
      <c r="Q30" s="345"/>
      <c r="R30" s="345"/>
      <c r="S30" s="345"/>
      <c r="T30" s="345"/>
      <c r="U30" s="345"/>
      <c r="V30" s="345"/>
      <c r="W30" s="345"/>
      <c r="X30" s="345"/>
      <c r="Y30" s="345"/>
      <c r="Z30" s="345"/>
      <c r="AA30" s="345"/>
      <c r="AB30" s="345"/>
      <c r="AC30" s="345"/>
      <c r="AD30" s="345"/>
    </row>
    <row r="31" spans="1:30" ht="4.5" customHeight="1" x14ac:dyDescent="0.2"/>
    <row r="32" spans="1:30" ht="42.4" customHeight="1" x14ac:dyDescent="0.2">
      <c r="A32" s="26" t="s">
        <v>95</v>
      </c>
      <c r="B32" s="25"/>
      <c r="C32" s="25"/>
      <c r="D32" s="25"/>
      <c r="E32" s="345" t="s">
        <v>486</v>
      </c>
      <c r="F32" s="345"/>
      <c r="G32" s="345"/>
      <c r="H32" s="345"/>
      <c r="I32" s="345"/>
      <c r="J32" s="345"/>
      <c r="K32" s="345"/>
      <c r="L32" s="345"/>
      <c r="M32" s="345"/>
      <c r="N32" s="345"/>
      <c r="O32" s="345"/>
      <c r="P32" s="345"/>
      <c r="Q32" s="345"/>
      <c r="R32" s="345"/>
      <c r="S32" s="345"/>
      <c r="T32" s="345"/>
      <c r="U32" s="345"/>
      <c r="V32" s="345"/>
      <c r="W32" s="345"/>
      <c r="X32" s="345"/>
      <c r="Y32" s="345"/>
      <c r="Z32" s="345"/>
      <c r="AA32" s="345"/>
      <c r="AB32" s="345"/>
      <c r="AC32" s="345"/>
      <c r="AD32" s="345"/>
    </row>
  </sheetData>
  <mergeCells count="22">
    <mergeCell ref="C30:AD30"/>
    <mergeCell ref="E32:AD32"/>
    <mergeCell ref="C25:AD25"/>
    <mergeCell ref="C26:AD26"/>
    <mergeCell ref="C27:AD27"/>
    <mergeCell ref="C28:AD28"/>
    <mergeCell ref="C29:AD29"/>
    <mergeCell ref="C19:AD19"/>
    <mergeCell ref="C21:AD21"/>
    <mergeCell ref="C22:AD22"/>
    <mergeCell ref="C23:AD23"/>
    <mergeCell ref="C24:AD24"/>
    <mergeCell ref="W2:X2"/>
    <mergeCell ref="Y2:Z2"/>
    <mergeCell ref="AA2:AB2"/>
    <mergeCell ref="AC2:AD2"/>
    <mergeCell ref="K1:AD1"/>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EA.24</oddHeader>
    <oddFooter>&amp;L&amp;"Arial"&amp;8REPORT ON
GOVERNMENT
SERVICES 2022&amp;R&amp;"Arial"&amp;8HEALTH SECTOR
OVERVIEW
PAGE &amp;B&amp;P&amp;B</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AD33"/>
  <sheetViews>
    <sheetView showGridLines="0" workbookViewId="0"/>
  </sheetViews>
  <sheetFormatPr defaultColWidth="11.42578125" defaultRowHeight="12.75" x14ac:dyDescent="0.2"/>
  <cols>
    <col min="1" max="11" width="1.85546875" customWidth="1"/>
    <col min="12" max="12" width="7.42578125" customWidth="1"/>
    <col min="13" max="13" width="6.5703125" customWidth="1"/>
    <col min="14" max="14" width="6" customWidth="1"/>
    <col min="15" max="15" width="6.5703125" customWidth="1"/>
    <col min="16" max="16" width="6" customWidth="1"/>
    <col min="17" max="17" width="6.5703125" customWidth="1"/>
    <col min="18" max="18" width="6" customWidth="1"/>
    <col min="19" max="19" width="6.5703125" customWidth="1"/>
    <col min="20" max="20" width="6" customWidth="1"/>
    <col min="21" max="21" width="6.5703125" customWidth="1"/>
    <col min="22" max="22" width="6" customWidth="1"/>
    <col min="23" max="23" width="6.5703125" customWidth="1"/>
    <col min="24" max="24" width="6" customWidth="1"/>
    <col min="25" max="25" width="6.5703125" customWidth="1"/>
    <col min="26" max="26" width="6" customWidth="1"/>
    <col min="27" max="27" width="6.5703125" customWidth="1"/>
    <col min="28" max="28" width="6" customWidth="1"/>
    <col min="29" max="29" width="6.5703125" customWidth="1"/>
    <col min="30" max="30" width="6" customWidth="1"/>
  </cols>
  <sheetData>
    <row r="1" spans="1:30" ht="33.950000000000003" customHeight="1" x14ac:dyDescent="0.2">
      <c r="A1" s="8" t="s">
        <v>487</v>
      </c>
      <c r="B1" s="8"/>
      <c r="C1" s="8"/>
      <c r="D1" s="8"/>
      <c r="E1" s="8"/>
      <c r="F1" s="8"/>
      <c r="G1" s="8"/>
      <c r="H1" s="8"/>
      <c r="I1" s="8"/>
      <c r="J1" s="8"/>
      <c r="K1" s="352" t="s">
        <v>488</v>
      </c>
      <c r="L1" s="353"/>
      <c r="M1" s="353"/>
      <c r="N1" s="353"/>
      <c r="O1" s="353"/>
      <c r="P1" s="353"/>
      <c r="Q1" s="353"/>
      <c r="R1" s="353"/>
      <c r="S1" s="353"/>
      <c r="T1" s="353"/>
      <c r="U1" s="353"/>
      <c r="V1" s="353"/>
      <c r="W1" s="353"/>
      <c r="X1" s="353"/>
      <c r="Y1" s="353"/>
      <c r="Z1" s="353"/>
      <c r="AA1" s="353"/>
      <c r="AB1" s="353"/>
      <c r="AC1" s="353"/>
      <c r="AD1" s="353"/>
    </row>
    <row r="2" spans="1:30" ht="16.5" customHeight="1" x14ac:dyDescent="0.2">
      <c r="A2" s="11"/>
      <c r="B2" s="11"/>
      <c r="C2" s="11"/>
      <c r="D2" s="11"/>
      <c r="E2" s="11"/>
      <c r="F2" s="11"/>
      <c r="G2" s="11"/>
      <c r="H2" s="11"/>
      <c r="I2" s="11"/>
      <c r="J2" s="11"/>
      <c r="K2" s="11"/>
      <c r="L2" s="12" t="s">
        <v>59</v>
      </c>
      <c r="M2" s="349" t="s">
        <v>489</v>
      </c>
      <c r="N2" s="350"/>
      <c r="O2" s="349" t="s">
        <v>490</v>
      </c>
      <c r="P2" s="350"/>
      <c r="Q2" s="349" t="s">
        <v>491</v>
      </c>
      <c r="R2" s="350"/>
      <c r="S2" s="349" t="s">
        <v>492</v>
      </c>
      <c r="T2" s="350"/>
      <c r="U2" s="349" t="s">
        <v>493</v>
      </c>
      <c r="V2" s="350"/>
      <c r="W2" s="349" t="s">
        <v>494</v>
      </c>
      <c r="X2" s="350"/>
      <c r="Y2" s="349" t="s">
        <v>495</v>
      </c>
      <c r="Z2" s="350"/>
      <c r="AA2" s="349" t="s">
        <v>496</v>
      </c>
      <c r="AB2" s="350"/>
      <c r="AC2" s="349" t="s">
        <v>497</v>
      </c>
      <c r="AD2" s="350"/>
    </row>
    <row r="3" spans="1:30" ht="16.5" customHeight="1" x14ac:dyDescent="0.2">
      <c r="A3" s="7" t="s">
        <v>208</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204</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
      <c r="A5" s="7"/>
      <c r="B5" s="7"/>
      <c r="C5" s="7" t="s">
        <v>385</v>
      </c>
      <c r="D5" s="7"/>
      <c r="E5" s="7"/>
      <c r="F5" s="7"/>
      <c r="G5" s="7"/>
      <c r="H5" s="7"/>
      <c r="I5" s="7"/>
      <c r="J5" s="7"/>
      <c r="K5" s="7"/>
      <c r="L5" s="9" t="s">
        <v>140</v>
      </c>
      <c r="M5" s="190">
        <v>15</v>
      </c>
      <c r="N5" s="194">
        <v>6.2</v>
      </c>
      <c r="O5" s="186" t="s">
        <v>181</v>
      </c>
      <c r="P5" s="7"/>
      <c r="Q5" s="188">
        <v>8.6</v>
      </c>
      <c r="R5" s="194">
        <v>4.9000000000000004</v>
      </c>
      <c r="S5" s="190">
        <v>27.2</v>
      </c>
      <c r="T5" s="189">
        <v>11.9</v>
      </c>
      <c r="U5" s="185">
        <v>10.3</v>
      </c>
      <c r="V5" s="189">
        <v>11.4</v>
      </c>
      <c r="W5" s="186" t="s">
        <v>181</v>
      </c>
      <c r="X5" s="7"/>
      <c r="Y5" s="186" t="s">
        <v>181</v>
      </c>
      <c r="Z5" s="7"/>
      <c r="AA5" s="187">
        <v>25.7</v>
      </c>
      <c r="AB5" s="189">
        <v>14.2</v>
      </c>
      <c r="AC5" s="190">
        <v>15.5</v>
      </c>
      <c r="AD5" s="194">
        <v>3.8</v>
      </c>
    </row>
    <row r="6" spans="1:30" ht="16.5" customHeight="1" x14ac:dyDescent="0.2">
      <c r="A6" s="7"/>
      <c r="B6" s="7"/>
      <c r="C6" s="7"/>
      <c r="D6" s="7" t="s">
        <v>141</v>
      </c>
      <c r="E6" s="7"/>
      <c r="F6" s="7"/>
      <c r="G6" s="7"/>
      <c r="H6" s="7"/>
      <c r="I6" s="7"/>
      <c r="J6" s="7"/>
      <c r="K6" s="7"/>
      <c r="L6" s="9" t="s">
        <v>140</v>
      </c>
      <c r="M6" s="190">
        <v>21.2</v>
      </c>
      <c r="N6" s="7"/>
      <c r="O6" s="186" t="s">
        <v>181</v>
      </c>
      <c r="P6" s="7"/>
      <c r="Q6" s="190">
        <v>29.2</v>
      </c>
      <c r="R6" s="7"/>
      <c r="S6" s="190">
        <v>22.3</v>
      </c>
      <c r="T6" s="7"/>
      <c r="U6" s="190">
        <v>56.6</v>
      </c>
      <c r="V6" s="7"/>
      <c r="W6" s="186" t="s">
        <v>181</v>
      </c>
      <c r="X6" s="7"/>
      <c r="Y6" s="186" t="s">
        <v>181</v>
      </c>
      <c r="Z6" s="7"/>
      <c r="AA6" s="190">
        <v>28.2</v>
      </c>
      <c r="AB6" s="7"/>
      <c r="AC6" s="190">
        <v>12.4</v>
      </c>
      <c r="AD6" s="7"/>
    </row>
    <row r="7" spans="1:30" ht="16.5" customHeight="1" x14ac:dyDescent="0.2">
      <c r="A7" s="7"/>
      <c r="B7" s="7"/>
      <c r="C7" s="7" t="s">
        <v>387</v>
      </c>
      <c r="D7" s="7"/>
      <c r="E7" s="7"/>
      <c r="F7" s="7"/>
      <c r="G7" s="7"/>
      <c r="H7" s="7"/>
      <c r="I7" s="7"/>
      <c r="J7" s="7"/>
      <c r="K7" s="7"/>
      <c r="L7" s="9" t="s">
        <v>140</v>
      </c>
      <c r="M7" s="190">
        <v>14.8</v>
      </c>
      <c r="N7" s="194">
        <v>6.4</v>
      </c>
      <c r="O7" s="186" t="s">
        <v>181</v>
      </c>
      <c r="P7" s="7"/>
      <c r="Q7" s="187">
        <v>12.4</v>
      </c>
      <c r="R7" s="194">
        <v>7.7</v>
      </c>
      <c r="S7" s="187">
        <v>19.399999999999999</v>
      </c>
      <c r="T7" s="194">
        <v>9.9</v>
      </c>
      <c r="U7" s="187">
        <v>17.2</v>
      </c>
      <c r="V7" s="189">
        <v>13.2</v>
      </c>
      <c r="W7" s="186" t="s">
        <v>181</v>
      </c>
      <c r="X7" s="7"/>
      <c r="Y7" s="186" t="s">
        <v>181</v>
      </c>
      <c r="Z7" s="7"/>
      <c r="AA7" s="190">
        <v>19.2</v>
      </c>
      <c r="AB7" s="194">
        <v>8.6999999999999993</v>
      </c>
      <c r="AC7" s="190">
        <v>14.3</v>
      </c>
      <c r="AD7" s="194">
        <v>3.4</v>
      </c>
    </row>
    <row r="8" spans="1:30" ht="16.5" customHeight="1" x14ac:dyDescent="0.2">
      <c r="A8" s="7"/>
      <c r="B8" s="7"/>
      <c r="C8" s="7"/>
      <c r="D8" s="7" t="s">
        <v>141</v>
      </c>
      <c r="E8" s="7"/>
      <c r="F8" s="7"/>
      <c r="G8" s="7"/>
      <c r="H8" s="7"/>
      <c r="I8" s="7"/>
      <c r="J8" s="7"/>
      <c r="K8" s="7"/>
      <c r="L8" s="9" t="s">
        <v>140</v>
      </c>
      <c r="M8" s="190">
        <v>22</v>
      </c>
      <c r="N8" s="7"/>
      <c r="O8" s="186" t="s">
        <v>181</v>
      </c>
      <c r="P8" s="7"/>
      <c r="Q8" s="190">
        <v>31.8</v>
      </c>
      <c r="R8" s="7"/>
      <c r="S8" s="190">
        <v>26.2</v>
      </c>
      <c r="T8" s="7"/>
      <c r="U8" s="190">
        <v>39.299999999999997</v>
      </c>
      <c r="V8" s="7"/>
      <c r="W8" s="186" t="s">
        <v>181</v>
      </c>
      <c r="X8" s="7"/>
      <c r="Y8" s="186" t="s">
        <v>181</v>
      </c>
      <c r="Z8" s="7"/>
      <c r="AA8" s="190">
        <v>23.2</v>
      </c>
      <c r="AB8" s="7"/>
      <c r="AC8" s="190">
        <v>12.3</v>
      </c>
      <c r="AD8" s="7"/>
    </row>
    <row r="9" spans="1:30" ht="16.5" customHeight="1" x14ac:dyDescent="0.2">
      <c r="A9" s="7"/>
      <c r="B9" s="7"/>
      <c r="C9" s="7" t="s">
        <v>498</v>
      </c>
      <c r="D9" s="7"/>
      <c r="E9" s="7"/>
      <c r="F9" s="7"/>
      <c r="G9" s="7"/>
      <c r="H9" s="7"/>
      <c r="I9" s="7"/>
      <c r="J9" s="7"/>
      <c r="K9" s="7"/>
      <c r="L9" s="9" t="s">
        <v>140</v>
      </c>
      <c r="M9" s="190">
        <v>14.4</v>
      </c>
      <c r="N9" s="194">
        <v>4.3</v>
      </c>
      <c r="O9" s="186" t="s">
        <v>181</v>
      </c>
      <c r="P9" s="7"/>
      <c r="Q9" s="190">
        <v>10.4</v>
      </c>
      <c r="R9" s="194">
        <v>4.3</v>
      </c>
      <c r="S9" s="190">
        <v>23.2</v>
      </c>
      <c r="T9" s="194">
        <v>7.6</v>
      </c>
      <c r="U9" s="187">
        <v>14.6</v>
      </c>
      <c r="V9" s="194">
        <v>9</v>
      </c>
      <c r="W9" s="186" t="s">
        <v>181</v>
      </c>
      <c r="X9" s="7"/>
      <c r="Y9" s="186" t="s">
        <v>181</v>
      </c>
      <c r="Z9" s="7"/>
      <c r="AA9" s="190">
        <v>22.6</v>
      </c>
      <c r="AB9" s="194">
        <v>8.3000000000000007</v>
      </c>
      <c r="AC9" s="190">
        <v>14.8</v>
      </c>
      <c r="AD9" s="194">
        <v>2.6</v>
      </c>
    </row>
    <row r="10" spans="1:30" ht="16.5" customHeight="1" x14ac:dyDescent="0.2">
      <c r="A10" s="7"/>
      <c r="B10" s="7"/>
      <c r="C10" s="7"/>
      <c r="D10" s="7" t="s">
        <v>141</v>
      </c>
      <c r="E10" s="7"/>
      <c r="F10" s="7"/>
      <c r="G10" s="7"/>
      <c r="H10" s="7"/>
      <c r="I10" s="7"/>
      <c r="J10" s="7"/>
      <c r="K10" s="7"/>
      <c r="L10" s="9" t="s">
        <v>140</v>
      </c>
      <c r="M10" s="190">
        <v>15.1</v>
      </c>
      <c r="N10" s="7"/>
      <c r="O10" s="186" t="s">
        <v>181</v>
      </c>
      <c r="P10" s="7"/>
      <c r="Q10" s="190">
        <v>21.1</v>
      </c>
      <c r="R10" s="7"/>
      <c r="S10" s="190">
        <v>16.600000000000001</v>
      </c>
      <c r="T10" s="7"/>
      <c r="U10" s="190">
        <v>31.5</v>
      </c>
      <c r="V10" s="7"/>
      <c r="W10" s="186" t="s">
        <v>181</v>
      </c>
      <c r="X10" s="7"/>
      <c r="Y10" s="186" t="s">
        <v>181</v>
      </c>
      <c r="Z10" s="7"/>
      <c r="AA10" s="190">
        <v>18.600000000000001</v>
      </c>
      <c r="AB10" s="7"/>
      <c r="AC10" s="192">
        <v>8.8000000000000007</v>
      </c>
      <c r="AD10" s="7"/>
    </row>
    <row r="11" spans="1:30" ht="16.5" customHeight="1" x14ac:dyDescent="0.2">
      <c r="A11" s="7"/>
      <c r="B11" s="7" t="s">
        <v>205</v>
      </c>
      <c r="C11" s="7"/>
      <c r="D11" s="7"/>
      <c r="E11" s="7"/>
      <c r="F11" s="7"/>
      <c r="G11" s="7"/>
      <c r="H11" s="7"/>
      <c r="I11" s="7"/>
      <c r="J11" s="7"/>
      <c r="K11" s="7"/>
      <c r="L11" s="9"/>
      <c r="M11" s="10"/>
      <c r="N11" s="7"/>
      <c r="O11" s="10"/>
      <c r="P11" s="7"/>
      <c r="Q11" s="10"/>
      <c r="R11" s="7"/>
      <c r="S11" s="10"/>
      <c r="T11" s="7"/>
      <c r="U11" s="10"/>
      <c r="V11" s="7"/>
      <c r="W11" s="10"/>
      <c r="X11" s="7"/>
      <c r="Y11" s="10"/>
      <c r="Z11" s="7"/>
      <c r="AA11" s="10"/>
      <c r="AB11" s="7"/>
      <c r="AC11" s="10"/>
      <c r="AD11" s="7"/>
    </row>
    <row r="12" spans="1:30" ht="16.5" customHeight="1" x14ac:dyDescent="0.2">
      <c r="A12" s="7"/>
      <c r="B12" s="7"/>
      <c r="C12" s="7" t="s">
        <v>385</v>
      </c>
      <c r="D12" s="7"/>
      <c r="E12" s="7"/>
      <c r="F12" s="7"/>
      <c r="G12" s="7"/>
      <c r="H12" s="7"/>
      <c r="I12" s="7"/>
      <c r="J12" s="7"/>
      <c r="K12" s="7"/>
      <c r="L12" s="9" t="s">
        <v>140</v>
      </c>
      <c r="M12" s="192">
        <v>6.2</v>
      </c>
      <c r="N12" s="194">
        <v>2.1</v>
      </c>
      <c r="O12" s="192">
        <v>5.8</v>
      </c>
      <c r="P12" s="194">
        <v>2.7</v>
      </c>
      <c r="Q12" s="192">
        <v>6.8</v>
      </c>
      <c r="R12" s="194">
        <v>2.2000000000000002</v>
      </c>
      <c r="S12" s="192">
        <v>6.1</v>
      </c>
      <c r="T12" s="194">
        <v>1.9</v>
      </c>
      <c r="U12" s="192">
        <v>6.8</v>
      </c>
      <c r="V12" s="194">
        <v>2.2000000000000002</v>
      </c>
      <c r="W12" s="192">
        <v>5.5</v>
      </c>
      <c r="X12" s="194">
        <v>1.9</v>
      </c>
      <c r="Y12" s="188">
        <v>5</v>
      </c>
      <c r="Z12" s="194">
        <v>2.7</v>
      </c>
      <c r="AA12" s="188">
        <v>8.6999999999999993</v>
      </c>
      <c r="AB12" s="194">
        <v>5.0999999999999996</v>
      </c>
      <c r="AC12" s="192">
        <v>6.3</v>
      </c>
      <c r="AD12" s="194">
        <v>1</v>
      </c>
    </row>
    <row r="13" spans="1:30" ht="16.5" customHeight="1" x14ac:dyDescent="0.2">
      <c r="A13" s="7"/>
      <c r="B13" s="7"/>
      <c r="C13" s="7"/>
      <c r="D13" s="7" t="s">
        <v>141</v>
      </c>
      <c r="E13" s="7"/>
      <c r="F13" s="7"/>
      <c r="G13" s="7"/>
      <c r="H13" s="7"/>
      <c r="I13" s="7"/>
      <c r="J13" s="7"/>
      <c r="K13" s="7"/>
      <c r="L13" s="9" t="s">
        <v>140</v>
      </c>
      <c r="M13" s="190">
        <v>17.2</v>
      </c>
      <c r="N13" s="7"/>
      <c r="O13" s="190">
        <v>23.6</v>
      </c>
      <c r="P13" s="7"/>
      <c r="Q13" s="190">
        <v>16.7</v>
      </c>
      <c r="R13" s="7"/>
      <c r="S13" s="190">
        <v>16.100000000000001</v>
      </c>
      <c r="T13" s="7"/>
      <c r="U13" s="190">
        <v>16.8</v>
      </c>
      <c r="V13" s="7"/>
      <c r="W13" s="190">
        <v>17.2</v>
      </c>
      <c r="X13" s="7"/>
      <c r="Y13" s="190">
        <v>27.5</v>
      </c>
      <c r="Z13" s="7"/>
      <c r="AA13" s="190">
        <v>29.8</v>
      </c>
      <c r="AB13" s="7"/>
      <c r="AC13" s="192">
        <v>8.3000000000000007</v>
      </c>
      <c r="AD13" s="7"/>
    </row>
    <row r="14" spans="1:30" ht="16.5" customHeight="1" x14ac:dyDescent="0.2">
      <c r="A14" s="7"/>
      <c r="B14" s="7"/>
      <c r="C14" s="7" t="s">
        <v>387</v>
      </c>
      <c r="D14" s="7"/>
      <c r="E14" s="7"/>
      <c r="F14" s="7"/>
      <c r="G14" s="7"/>
      <c r="H14" s="7"/>
      <c r="I14" s="7"/>
      <c r="J14" s="7"/>
      <c r="K14" s="7"/>
      <c r="L14" s="9" t="s">
        <v>140</v>
      </c>
      <c r="M14" s="192">
        <v>3.4</v>
      </c>
      <c r="N14" s="194">
        <v>1.3</v>
      </c>
      <c r="O14" s="188">
        <v>2.5</v>
      </c>
      <c r="P14" s="194">
        <v>1.8</v>
      </c>
      <c r="Q14" s="192">
        <v>3.6</v>
      </c>
      <c r="R14" s="194">
        <v>1.4</v>
      </c>
      <c r="S14" s="192">
        <v>4.4000000000000004</v>
      </c>
      <c r="T14" s="194">
        <v>1.9</v>
      </c>
      <c r="U14" s="192">
        <v>4.8</v>
      </c>
      <c r="V14" s="194">
        <v>1.8</v>
      </c>
      <c r="W14" s="192">
        <v>3.7</v>
      </c>
      <c r="X14" s="194">
        <v>1.4</v>
      </c>
      <c r="Y14" s="192">
        <v>4.8</v>
      </c>
      <c r="Z14" s="194">
        <v>2.2999999999999998</v>
      </c>
      <c r="AA14" s="188">
        <v>2.6</v>
      </c>
      <c r="AB14" s="194">
        <v>2.1</v>
      </c>
      <c r="AC14" s="192">
        <v>3.5</v>
      </c>
      <c r="AD14" s="194">
        <v>0.7</v>
      </c>
    </row>
    <row r="15" spans="1:30" ht="16.5" customHeight="1" x14ac:dyDescent="0.2">
      <c r="A15" s="7"/>
      <c r="B15" s="7"/>
      <c r="C15" s="7"/>
      <c r="D15" s="7" t="s">
        <v>141</v>
      </c>
      <c r="E15" s="7"/>
      <c r="F15" s="7"/>
      <c r="G15" s="7"/>
      <c r="H15" s="7"/>
      <c r="I15" s="7"/>
      <c r="J15" s="7"/>
      <c r="K15" s="7"/>
      <c r="L15" s="9" t="s">
        <v>140</v>
      </c>
      <c r="M15" s="190">
        <v>18.5</v>
      </c>
      <c r="N15" s="7"/>
      <c r="O15" s="190">
        <v>35.9</v>
      </c>
      <c r="P15" s="7"/>
      <c r="Q15" s="190">
        <v>20.3</v>
      </c>
      <c r="R15" s="7"/>
      <c r="S15" s="190">
        <v>21.6</v>
      </c>
      <c r="T15" s="7"/>
      <c r="U15" s="190">
        <v>19.2</v>
      </c>
      <c r="V15" s="7"/>
      <c r="W15" s="190">
        <v>20.100000000000001</v>
      </c>
      <c r="X15" s="7"/>
      <c r="Y15" s="190">
        <v>24.6</v>
      </c>
      <c r="Z15" s="7"/>
      <c r="AA15" s="190">
        <v>41</v>
      </c>
      <c r="AB15" s="7"/>
      <c r="AC15" s="190">
        <v>10.5</v>
      </c>
      <c r="AD15" s="7"/>
    </row>
    <row r="16" spans="1:30" ht="16.5" customHeight="1" x14ac:dyDescent="0.2">
      <c r="A16" s="7"/>
      <c r="B16" s="7"/>
      <c r="C16" s="7" t="s">
        <v>498</v>
      </c>
      <c r="D16" s="7"/>
      <c r="E16" s="7"/>
      <c r="F16" s="7"/>
      <c r="G16" s="7"/>
      <c r="H16" s="7"/>
      <c r="I16" s="7"/>
      <c r="J16" s="7"/>
      <c r="K16" s="7"/>
      <c r="L16" s="9" t="s">
        <v>140</v>
      </c>
      <c r="M16" s="192">
        <v>4.8</v>
      </c>
      <c r="N16" s="194">
        <v>1.2</v>
      </c>
      <c r="O16" s="192">
        <v>4.0999999999999996</v>
      </c>
      <c r="P16" s="194">
        <v>1.4</v>
      </c>
      <c r="Q16" s="192">
        <v>5.2</v>
      </c>
      <c r="R16" s="194">
        <v>1.3</v>
      </c>
      <c r="S16" s="192">
        <v>5.2</v>
      </c>
      <c r="T16" s="194">
        <v>1.3</v>
      </c>
      <c r="U16" s="192">
        <v>5.8</v>
      </c>
      <c r="V16" s="194">
        <v>1.4</v>
      </c>
      <c r="W16" s="192">
        <v>4.5999999999999996</v>
      </c>
      <c r="X16" s="194">
        <v>1.2</v>
      </c>
      <c r="Y16" s="192">
        <v>4.9000000000000004</v>
      </c>
      <c r="Z16" s="194">
        <v>1.9</v>
      </c>
      <c r="AA16" s="192">
        <v>5.8</v>
      </c>
      <c r="AB16" s="194">
        <v>2.5</v>
      </c>
      <c r="AC16" s="192">
        <v>4.8</v>
      </c>
      <c r="AD16" s="194">
        <v>0.6</v>
      </c>
    </row>
    <row r="17" spans="1:30" ht="16.5" customHeight="1" x14ac:dyDescent="0.2">
      <c r="A17" s="13"/>
      <c r="B17" s="13"/>
      <c r="C17" s="13"/>
      <c r="D17" s="13" t="s">
        <v>141</v>
      </c>
      <c r="E17" s="13"/>
      <c r="F17" s="13"/>
      <c r="G17" s="13"/>
      <c r="H17" s="13"/>
      <c r="I17" s="13"/>
      <c r="J17" s="13"/>
      <c r="K17" s="13"/>
      <c r="L17" s="14" t="s">
        <v>140</v>
      </c>
      <c r="M17" s="191">
        <v>12.8</v>
      </c>
      <c r="N17" s="13"/>
      <c r="O17" s="191">
        <v>17.899999999999999</v>
      </c>
      <c r="P17" s="13"/>
      <c r="Q17" s="191">
        <v>13.2</v>
      </c>
      <c r="R17" s="13"/>
      <c r="S17" s="191">
        <v>13.1</v>
      </c>
      <c r="T17" s="13"/>
      <c r="U17" s="191">
        <v>12.1</v>
      </c>
      <c r="V17" s="13"/>
      <c r="W17" s="191">
        <v>13.1</v>
      </c>
      <c r="X17" s="13"/>
      <c r="Y17" s="191">
        <v>19.399999999999999</v>
      </c>
      <c r="Z17" s="13"/>
      <c r="AA17" s="191">
        <v>22.5</v>
      </c>
      <c r="AB17" s="13"/>
      <c r="AC17" s="193">
        <v>6.4</v>
      </c>
      <c r="AD17" s="13"/>
    </row>
    <row r="18" spans="1:30" ht="4.5" customHeight="1" x14ac:dyDescent="0.2">
      <c r="A18" s="25"/>
      <c r="B18" s="25"/>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row>
    <row r="19" spans="1:30" ht="16.5" customHeight="1" x14ac:dyDescent="0.2">
      <c r="A19" s="25"/>
      <c r="B19" s="25"/>
      <c r="C19" s="345" t="s">
        <v>499</v>
      </c>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row>
    <row r="20" spans="1:30" ht="4.5" customHeight="1" x14ac:dyDescent="0.2">
      <c r="A20" s="25"/>
      <c r="B20" s="25"/>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row>
    <row r="21" spans="1:30" ht="16.5" customHeight="1" x14ac:dyDescent="0.2">
      <c r="A21" s="25" t="s">
        <v>79</v>
      </c>
      <c r="B21" s="25"/>
      <c r="C21" s="345" t="s">
        <v>153</v>
      </c>
      <c r="D21" s="345"/>
      <c r="E21" s="345"/>
      <c r="F21" s="345"/>
      <c r="G21" s="345"/>
      <c r="H21" s="345"/>
      <c r="I21" s="345"/>
      <c r="J21" s="345"/>
      <c r="K21" s="345"/>
      <c r="L21" s="345"/>
      <c r="M21" s="345"/>
      <c r="N21" s="345"/>
      <c r="O21" s="345"/>
      <c r="P21" s="345"/>
      <c r="Q21" s="345"/>
      <c r="R21" s="345"/>
      <c r="S21" s="345"/>
      <c r="T21" s="345"/>
      <c r="U21" s="345"/>
      <c r="V21" s="345"/>
      <c r="W21" s="345"/>
      <c r="X21" s="345"/>
      <c r="Y21" s="345"/>
      <c r="Z21" s="345"/>
      <c r="AA21" s="345"/>
      <c r="AB21" s="345"/>
      <c r="AC21" s="345"/>
      <c r="AD21" s="345"/>
    </row>
    <row r="22" spans="1:30" ht="16.5" customHeight="1" x14ac:dyDescent="0.2">
      <c r="A22" s="25" t="s">
        <v>80</v>
      </c>
      <c r="B22" s="25"/>
      <c r="C22" s="345" t="s">
        <v>154</v>
      </c>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c r="AD22" s="345"/>
    </row>
    <row r="23" spans="1:30" ht="16.5" customHeight="1" x14ac:dyDescent="0.2">
      <c r="A23" s="25" t="s">
        <v>81</v>
      </c>
      <c r="B23" s="25"/>
      <c r="C23" s="345" t="s">
        <v>467</v>
      </c>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c r="AD23" s="345"/>
    </row>
    <row r="24" spans="1:30" ht="132.6" customHeight="1" x14ac:dyDescent="0.2">
      <c r="A24" s="25" t="s">
        <v>82</v>
      </c>
      <c r="B24" s="25"/>
      <c r="C24" s="345" t="s">
        <v>468</v>
      </c>
      <c r="D24" s="345"/>
      <c r="E24" s="345"/>
      <c r="F24" s="345"/>
      <c r="G24" s="345"/>
      <c r="H24" s="345"/>
      <c r="I24" s="345"/>
      <c r="J24" s="345"/>
      <c r="K24" s="345"/>
      <c r="L24" s="345"/>
      <c r="M24" s="345"/>
      <c r="N24" s="345"/>
      <c r="O24" s="345"/>
      <c r="P24" s="345"/>
      <c r="Q24" s="345"/>
      <c r="R24" s="345"/>
      <c r="S24" s="345"/>
      <c r="T24" s="345"/>
      <c r="U24" s="345"/>
      <c r="V24" s="345"/>
      <c r="W24" s="345"/>
      <c r="X24" s="345"/>
      <c r="Y24" s="345"/>
      <c r="Z24" s="345"/>
      <c r="AA24" s="345"/>
      <c r="AB24" s="345"/>
      <c r="AC24" s="345"/>
      <c r="AD24" s="345"/>
    </row>
    <row r="25" spans="1:30" ht="42.4" customHeight="1" x14ac:dyDescent="0.2">
      <c r="A25" s="25" t="s">
        <v>83</v>
      </c>
      <c r="B25" s="25"/>
      <c r="C25" s="345" t="s">
        <v>485</v>
      </c>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c r="AB25" s="345"/>
      <c r="AC25" s="345"/>
      <c r="AD25" s="345"/>
    </row>
    <row r="26" spans="1:30" ht="29.45" customHeight="1" x14ac:dyDescent="0.2">
      <c r="A26" s="25" t="s">
        <v>84</v>
      </c>
      <c r="B26" s="25"/>
      <c r="C26" s="345" t="s">
        <v>500</v>
      </c>
      <c r="D26" s="345"/>
      <c r="E26" s="345"/>
      <c r="F26" s="345"/>
      <c r="G26" s="345"/>
      <c r="H26" s="345"/>
      <c r="I26" s="345"/>
      <c r="J26" s="345"/>
      <c r="K26" s="345"/>
      <c r="L26" s="345"/>
      <c r="M26" s="345"/>
      <c r="N26" s="345"/>
      <c r="O26" s="345"/>
      <c r="P26" s="345"/>
      <c r="Q26" s="345"/>
      <c r="R26" s="345"/>
      <c r="S26" s="345"/>
      <c r="T26" s="345"/>
      <c r="U26" s="345"/>
      <c r="V26" s="345"/>
      <c r="W26" s="345"/>
      <c r="X26" s="345"/>
      <c r="Y26" s="345"/>
      <c r="Z26" s="345"/>
      <c r="AA26" s="345"/>
      <c r="AB26" s="345"/>
      <c r="AC26" s="345"/>
      <c r="AD26" s="345"/>
    </row>
    <row r="27" spans="1:30" ht="42.4" customHeight="1" x14ac:dyDescent="0.2">
      <c r="A27" s="25" t="s">
        <v>85</v>
      </c>
      <c r="B27" s="25"/>
      <c r="C27" s="345" t="s">
        <v>157</v>
      </c>
      <c r="D27" s="345"/>
      <c r="E27" s="345"/>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row>
    <row r="28" spans="1:30" ht="29.45" customHeight="1" x14ac:dyDescent="0.2">
      <c r="A28" s="25" t="s">
        <v>86</v>
      </c>
      <c r="B28" s="25"/>
      <c r="C28" s="345" t="s">
        <v>470</v>
      </c>
      <c r="D28" s="345"/>
      <c r="E28" s="345"/>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row>
    <row r="29" spans="1:30" ht="16.5" customHeight="1" x14ac:dyDescent="0.2">
      <c r="A29" s="25" t="s">
        <v>184</v>
      </c>
      <c r="B29" s="25"/>
      <c r="C29" s="345" t="s">
        <v>471</v>
      </c>
      <c r="D29" s="345"/>
      <c r="E29" s="345"/>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row>
    <row r="30" spans="1:30" ht="16.5" customHeight="1" x14ac:dyDescent="0.2">
      <c r="A30" s="25" t="s">
        <v>151</v>
      </c>
      <c r="B30" s="25"/>
      <c r="C30" s="345" t="s">
        <v>161</v>
      </c>
      <c r="D30" s="345"/>
      <c r="E30" s="345"/>
      <c r="F30" s="345"/>
      <c r="G30" s="345"/>
      <c r="H30" s="345"/>
      <c r="I30" s="345"/>
      <c r="J30" s="345"/>
      <c r="K30" s="345"/>
      <c r="L30" s="345"/>
      <c r="M30" s="345"/>
      <c r="N30" s="345"/>
      <c r="O30" s="345"/>
      <c r="P30" s="345"/>
      <c r="Q30" s="345"/>
      <c r="R30" s="345"/>
      <c r="S30" s="345"/>
      <c r="T30" s="345"/>
      <c r="U30" s="345"/>
      <c r="V30" s="345"/>
      <c r="W30" s="345"/>
      <c r="X30" s="345"/>
      <c r="Y30" s="345"/>
      <c r="Z30" s="345"/>
      <c r="AA30" s="345"/>
      <c r="AB30" s="345"/>
      <c r="AC30" s="345"/>
      <c r="AD30" s="345"/>
    </row>
    <row r="31" spans="1:30" ht="16.5" customHeight="1" x14ac:dyDescent="0.2">
      <c r="A31" s="25" t="s">
        <v>185</v>
      </c>
      <c r="B31" s="25"/>
      <c r="C31" s="345" t="s">
        <v>190</v>
      </c>
      <c r="D31" s="345"/>
      <c r="E31" s="345"/>
      <c r="F31" s="345"/>
      <c r="G31" s="345"/>
      <c r="H31" s="345"/>
      <c r="I31" s="345"/>
      <c r="J31" s="345"/>
      <c r="K31" s="345"/>
      <c r="L31" s="345"/>
      <c r="M31" s="345"/>
      <c r="N31" s="345"/>
      <c r="O31" s="345"/>
      <c r="P31" s="345"/>
      <c r="Q31" s="345"/>
      <c r="R31" s="345"/>
      <c r="S31" s="345"/>
      <c r="T31" s="345"/>
      <c r="U31" s="345"/>
      <c r="V31" s="345"/>
      <c r="W31" s="345"/>
      <c r="X31" s="345"/>
      <c r="Y31" s="345"/>
      <c r="Z31" s="345"/>
      <c r="AA31" s="345"/>
      <c r="AB31" s="345"/>
      <c r="AC31" s="345"/>
      <c r="AD31" s="345"/>
    </row>
    <row r="32" spans="1:30" ht="4.5" customHeight="1" x14ac:dyDescent="0.2"/>
    <row r="33" spans="1:30" ht="42.4" customHeight="1" x14ac:dyDescent="0.2">
      <c r="A33" s="26" t="s">
        <v>95</v>
      </c>
      <c r="B33" s="25"/>
      <c r="C33" s="25"/>
      <c r="D33" s="25"/>
      <c r="E33" s="345" t="s">
        <v>501</v>
      </c>
      <c r="F33" s="345"/>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c r="AD33" s="345"/>
    </row>
  </sheetData>
  <mergeCells count="23">
    <mergeCell ref="C30:AD30"/>
    <mergeCell ref="C31:AD31"/>
    <mergeCell ref="E33:AD33"/>
    <mergeCell ref="C25:AD25"/>
    <mergeCell ref="C26:AD26"/>
    <mergeCell ref="C27:AD27"/>
    <mergeCell ref="C28:AD28"/>
    <mergeCell ref="C29:AD29"/>
    <mergeCell ref="C19:AD19"/>
    <mergeCell ref="C21:AD21"/>
    <mergeCell ref="C22:AD22"/>
    <mergeCell ref="C23:AD23"/>
    <mergeCell ref="C24:AD24"/>
    <mergeCell ref="W2:X2"/>
    <mergeCell ref="Y2:Z2"/>
    <mergeCell ref="AA2:AB2"/>
    <mergeCell ref="AC2:AD2"/>
    <mergeCell ref="K1:AD1"/>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EA.25</oddHeader>
    <oddFooter>&amp;L&amp;"Arial"&amp;8REPORT ON
GOVERNMENT
SERVICES 2022&amp;R&amp;"Arial"&amp;8HEALTH SECTOR
OVERVIEW
PAGE &amp;B&amp;P&amp;B</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AD50"/>
  <sheetViews>
    <sheetView showGridLines="0" workbookViewId="0"/>
  </sheetViews>
  <sheetFormatPr defaultColWidth="11.42578125" defaultRowHeight="12.75" x14ac:dyDescent="0.2"/>
  <cols>
    <col min="1" max="10" width="1.85546875" customWidth="1"/>
    <col min="11" max="11" width="11" customWidth="1"/>
    <col min="12" max="12" width="8.85546875" customWidth="1"/>
    <col min="13" max="28" width="6" customWidth="1"/>
    <col min="29" max="29" width="7" customWidth="1"/>
    <col min="30" max="30" width="6" customWidth="1"/>
  </cols>
  <sheetData>
    <row r="1" spans="1:30" ht="17.45" customHeight="1" x14ac:dyDescent="0.2">
      <c r="A1" s="8" t="s">
        <v>502</v>
      </c>
      <c r="B1" s="8"/>
      <c r="C1" s="8"/>
      <c r="D1" s="8"/>
      <c r="E1" s="8"/>
      <c r="F1" s="8"/>
      <c r="G1" s="8"/>
      <c r="H1" s="8"/>
      <c r="I1" s="8"/>
      <c r="J1" s="8"/>
      <c r="K1" s="352" t="s">
        <v>503</v>
      </c>
      <c r="L1" s="353"/>
      <c r="M1" s="353"/>
      <c r="N1" s="353"/>
      <c r="O1" s="353"/>
      <c r="P1" s="353"/>
      <c r="Q1" s="353"/>
      <c r="R1" s="353"/>
      <c r="S1" s="353"/>
      <c r="T1" s="353"/>
      <c r="U1" s="353"/>
      <c r="V1" s="353"/>
      <c r="W1" s="353"/>
      <c r="X1" s="353"/>
      <c r="Y1" s="353"/>
      <c r="Z1" s="353"/>
      <c r="AA1" s="353"/>
      <c r="AB1" s="353"/>
      <c r="AC1" s="353"/>
      <c r="AD1" s="353"/>
    </row>
    <row r="2" spans="1:30" ht="16.5" customHeight="1" x14ac:dyDescent="0.2">
      <c r="A2" s="11"/>
      <c r="B2" s="11"/>
      <c r="C2" s="11"/>
      <c r="D2" s="11"/>
      <c r="E2" s="11"/>
      <c r="F2" s="11"/>
      <c r="G2" s="11"/>
      <c r="H2" s="11"/>
      <c r="I2" s="11"/>
      <c r="J2" s="11"/>
      <c r="K2" s="11"/>
      <c r="L2" s="12" t="s">
        <v>59</v>
      </c>
      <c r="M2" s="349" t="s">
        <v>504</v>
      </c>
      <c r="N2" s="350"/>
      <c r="O2" s="349" t="s">
        <v>505</v>
      </c>
      <c r="P2" s="350"/>
      <c r="Q2" s="349" t="s">
        <v>506</v>
      </c>
      <c r="R2" s="350"/>
      <c r="S2" s="349" t="s">
        <v>507</v>
      </c>
      <c r="T2" s="350"/>
      <c r="U2" s="349" t="s">
        <v>508</v>
      </c>
      <c r="V2" s="350"/>
      <c r="W2" s="349" t="s">
        <v>509</v>
      </c>
      <c r="X2" s="350"/>
      <c r="Y2" s="349" t="s">
        <v>510</v>
      </c>
      <c r="Z2" s="350"/>
      <c r="AA2" s="349" t="s">
        <v>511</v>
      </c>
      <c r="AB2" s="350"/>
      <c r="AC2" s="349" t="s">
        <v>512</v>
      </c>
      <c r="AD2" s="350"/>
    </row>
    <row r="3" spans="1:30" ht="16.5" customHeight="1" x14ac:dyDescent="0.2">
      <c r="A3" s="7" t="s">
        <v>513</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514</v>
      </c>
      <c r="C4" s="7"/>
      <c r="D4" s="7"/>
      <c r="E4" s="7"/>
      <c r="F4" s="7"/>
      <c r="G4" s="7"/>
      <c r="H4" s="7"/>
      <c r="I4" s="7"/>
      <c r="J4" s="7"/>
      <c r="K4" s="7"/>
      <c r="L4" s="9" t="s">
        <v>76</v>
      </c>
      <c r="M4" s="195">
        <v>8313</v>
      </c>
      <c r="N4" s="7"/>
      <c r="O4" s="195">
        <v>6454</v>
      </c>
      <c r="P4" s="7"/>
      <c r="Q4" s="195">
        <v>5787</v>
      </c>
      <c r="R4" s="7"/>
      <c r="S4" s="195">
        <v>2837</v>
      </c>
      <c r="T4" s="7"/>
      <c r="U4" s="195">
        <v>1943</v>
      </c>
      <c r="V4" s="7"/>
      <c r="W4" s="196">
        <v>825</v>
      </c>
      <c r="X4" s="7"/>
      <c r="Y4" s="196">
        <v>379</v>
      </c>
      <c r="Z4" s="7"/>
      <c r="AA4" s="196">
        <v>456</v>
      </c>
      <c r="AB4" s="7"/>
      <c r="AC4" s="201">
        <v>26995</v>
      </c>
      <c r="AD4" s="7"/>
    </row>
    <row r="5" spans="1:30" ht="16.5" customHeight="1" x14ac:dyDescent="0.2">
      <c r="A5" s="7"/>
      <c r="B5" s="7" t="s">
        <v>515</v>
      </c>
      <c r="C5" s="7"/>
      <c r="D5" s="7"/>
      <c r="E5" s="7"/>
      <c r="F5" s="7"/>
      <c r="G5" s="7"/>
      <c r="H5" s="7"/>
      <c r="I5" s="7"/>
      <c r="J5" s="7"/>
      <c r="K5" s="7"/>
      <c r="L5" s="9" t="s">
        <v>319</v>
      </c>
      <c r="M5" s="199">
        <v>93.4</v>
      </c>
      <c r="N5" s="204">
        <v>2</v>
      </c>
      <c r="O5" s="199">
        <v>91</v>
      </c>
      <c r="P5" s="204">
        <v>2.2000000000000002</v>
      </c>
      <c r="Q5" s="202">
        <v>103.8</v>
      </c>
      <c r="R5" s="204">
        <v>2.7</v>
      </c>
      <c r="S5" s="202">
        <v>101.3</v>
      </c>
      <c r="T5" s="204">
        <v>3.8</v>
      </c>
      <c r="U5" s="199">
        <v>95.8</v>
      </c>
      <c r="V5" s="204">
        <v>4.4000000000000004</v>
      </c>
      <c r="W5" s="202">
        <v>123.6</v>
      </c>
      <c r="X5" s="204">
        <v>8.9</v>
      </c>
      <c r="Y5" s="199">
        <v>88.1</v>
      </c>
      <c r="Z5" s="204">
        <v>8.9</v>
      </c>
      <c r="AA5" s="202">
        <v>201.6</v>
      </c>
      <c r="AB5" s="197">
        <v>18.7</v>
      </c>
      <c r="AC5" s="199">
        <v>97.4</v>
      </c>
      <c r="AD5" s="204">
        <v>1.2</v>
      </c>
    </row>
    <row r="6" spans="1:30" ht="16.5" customHeight="1" x14ac:dyDescent="0.2">
      <c r="A6" s="7" t="s">
        <v>516</v>
      </c>
      <c r="B6" s="7"/>
      <c r="C6" s="7"/>
      <c r="D6" s="7"/>
      <c r="E6" s="7"/>
      <c r="F6" s="7"/>
      <c r="G6" s="7"/>
      <c r="H6" s="7"/>
      <c r="I6" s="7"/>
      <c r="J6" s="7"/>
      <c r="K6" s="7"/>
      <c r="L6" s="9"/>
      <c r="M6" s="10"/>
      <c r="N6" s="7"/>
      <c r="O6" s="10"/>
      <c r="P6" s="7"/>
      <c r="Q6" s="10"/>
      <c r="R6" s="7"/>
      <c r="S6" s="10"/>
      <c r="T6" s="7"/>
      <c r="U6" s="10"/>
      <c r="V6" s="7"/>
      <c r="W6" s="10"/>
      <c r="X6" s="7"/>
      <c r="Y6" s="10"/>
      <c r="Z6" s="7"/>
      <c r="AA6" s="10"/>
      <c r="AB6" s="7"/>
      <c r="AC6" s="10"/>
      <c r="AD6" s="7"/>
    </row>
    <row r="7" spans="1:30" ht="16.5" customHeight="1" x14ac:dyDescent="0.2">
      <c r="A7" s="7"/>
      <c r="B7" s="7" t="s">
        <v>514</v>
      </c>
      <c r="C7" s="7"/>
      <c r="D7" s="7"/>
      <c r="E7" s="7"/>
      <c r="F7" s="7"/>
      <c r="G7" s="7"/>
      <c r="H7" s="7"/>
      <c r="I7" s="7"/>
      <c r="J7" s="7"/>
      <c r="K7" s="7"/>
      <c r="L7" s="9" t="s">
        <v>76</v>
      </c>
      <c r="M7" s="195">
        <v>8847</v>
      </c>
      <c r="N7" s="7"/>
      <c r="O7" s="195">
        <v>6513</v>
      </c>
      <c r="P7" s="7"/>
      <c r="Q7" s="195">
        <v>6115</v>
      </c>
      <c r="R7" s="7"/>
      <c r="S7" s="195">
        <v>2859</v>
      </c>
      <c r="T7" s="7"/>
      <c r="U7" s="195">
        <v>1994</v>
      </c>
      <c r="V7" s="7"/>
      <c r="W7" s="196">
        <v>842</v>
      </c>
      <c r="X7" s="7"/>
      <c r="Y7" s="196">
        <v>323</v>
      </c>
      <c r="Z7" s="7"/>
      <c r="AA7" s="196">
        <v>477</v>
      </c>
      <c r="AB7" s="7"/>
      <c r="AC7" s="201">
        <v>27979</v>
      </c>
      <c r="AD7" s="7"/>
    </row>
    <row r="8" spans="1:30" ht="16.5" customHeight="1" x14ac:dyDescent="0.2">
      <c r="A8" s="7"/>
      <c r="B8" s="7" t="s">
        <v>515</v>
      </c>
      <c r="C8" s="7"/>
      <c r="D8" s="7"/>
      <c r="E8" s="7"/>
      <c r="F8" s="7"/>
      <c r="G8" s="7"/>
      <c r="H8" s="7"/>
      <c r="I8" s="7"/>
      <c r="J8" s="7"/>
      <c r="K8" s="7"/>
      <c r="L8" s="9" t="s">
        <v>319</v>
      </c>
      <c r="M8" s="202">
        <v>101.3</v>
      </c>
      <c r="N8" s="204">
        <v>2.1</v>
      </c>
      <c r="O8" s="199">
        <v>94.4</v>
      </c>
      <c r="P8" s="204">
        <v>2.2999999999999998</v>
      </c>
      <c r="Q8" s="202">
        <v>111.3</v>
      </c>
      <c r="R8" s="204">
        <v>2.8</v>
      </c>
      <c r="S8" s="202">
        <v>105</v>
      </c>
      <c r="T8" s="204">
        <v>3.9</v>
      </c>
      <c r="U8" s="199">
        <v>99.8</v>
      </c>
      <c r="V8" s="204">
        <v>4.5</v>
      </c>
      <c r="W8" s="202">
        <v>128</v>
      </c>
      <c r="X8" s="204">
        <v>9.1</v>
      </c>
      <c r="Y8" s="199">
        <v>76.599999999999994</v>
      </c>
      <c r="Z8" s="204">
        <v>8.4</v>
      </c>
      <c r="AA8" s="202">
        <v>214.8</v>
      </c>
      <c r="AB8" s="197">
        <v>19.600000000000001</v>
      </c>
      <c r="AC8" s="202">
        <v>103.1</v>
      </c>
      <c r="AD8" s="204">
        <v>1.2</v>
      </c>
    </row>
    <row r="9" spans="1:30" ht="16.5" customHeight="1" x14ac:dyDescent="0.2">
      <c r="A9" s="7" t="s">
        <v>113</v>
      </c>
      <c r="B9" s="7"/>
      <c r="C9" s="7"/>
      <c r="D9" s="7"/>
      <c r="E9" s="7"/>
      <c r="F9" s="7"/>
      <c r="G9" s="7"/>
      <c r="H9" s="7"/>
      <c r="I9" s="7"/>
      <c r="J9" s="7"/>
      <c r="K9" s="7"/>
      <c r="L9" s="9"/>
      <c r="M9" s="10"/>
      <c r="N9" s="7"/>
      <c r="O9" s="10"/>
      <c r="P9" s="7"/>
      <c r="Q9" s="10"/>
      <c r="R9" s="7"/>
      <c r="S9" s="10"/>
      <c r="T9" s="7"/>
      <c r="U9" s="10"/>
      <c r="V9" s="7"/>
      <c r="W9" s="10"/>
      <c r="X9" s="7"/>
      <c r="Y9" s="10"/>
      <c r="Z9" s="7"/>
      <c r="AA9" s="10"/>
      <c r="AB9" s="7"/>
      <c r="AC9" s="10"/>
      <c r="AD9" s="7"/>
    </row>
    <row r="10" spans="1:30" ht="16.5" customHeight="1" x14ac:dyDescent="0.2">
      <c r="A10" s="7"/>
      <c r="B10" s="7" t="s">
        <v>514</v>
      </c>
      <c r="C10" s="7"/>
      <c r="D10" s="7"/>
      <c r="E10" s="7"/>
      <c r="F10" s="7"/>
      <c r="G10" s="7"/>
      <c r="H10" s="7"/>
      <c r="I10" s="7"/>
      <c r="J10" s="7"/>
      <c r="K10" s="7"/>
      <c r="L10" s="9" t="s">
        <v>76</v>
      </c>
      <c r="M10" s="195">
        <v>8653</v>
      </c>
      <c r="N10" s="7"/>
      <c r="O10" s="195">
        <v>6441</v>
      </c>
      <c r="P10" s="7"/>
      <c r="Q10" s="195">
        <v>5910</v>
      </c>
      <c r="R10" s="7"/>
      <c r="S10" s="195">
        <v>2888</v>
      </c>
      <c r="T10" s="7"/>
      <c r="U10" s="195">
        <v>2113</v>
      </c>
      <c r="V10" s="7"/>
      <c r="W10" s="196">
        <v>768</v>
      </c>
      <c r="X10" s="7"/>
      <c r="Y10" s="196">
        <v>370</v>
      </c>
      <c r="Z10" s="7"/>
      <c r="AA10" s="196">
        <v>446</v>
      </c>
      <c r="AB10" s="7"/>
      <c r="AC10" s="201">
        <v>27592</v>
      </c>
      <c r="AD10" s="7"/>
    </row>
    <row r="11" spans="1:30" ht="16.5" customHeight="1" x14ac:dyDescent="0.2">
      <c r="A11" s="7"/>
      <c r="B11" s="7" t="s">
        <v>515</v>
      </c>
      <c r="C11" s="7"/>
      <c r="D11" s="7"/>
      <c r="E11" s="7"/>
      <c r="F11" s="7"/>
      <c r="G11" s="7"/>
      <c r="H11" s="7"/>
      <c r="I11" s="7"/>
      <c r="J11" s="7"/>
      <c r="K11" s="7"/>
      <c r="L11" s="9" t="s">
        <v>319</v>
      </c>
      <c r="M11" s="202">
        <v>100.6</v>
      </c>
      <c r="N11" s="204">
        <v>2.2000000000000002</v>
      </c>
      <c r="O11" s="199">
        <v>95.5</v>
      </c>
      <c r="P11" s="204">
        <v>2.4</v>
      </c>
      <c r="Q11" s="202">
        <v>110.5</v>
      </c>
      <c r="R11" s="204">
        <v>2.9</v>
      </c>
      <c r="S11" s="202">
        <v>107.7</v>
      </c>
      <c r="T11" s="204">
        <v>4</v>
      </c>
      <c r="U11" s="202">
        <v>105.4</v>
      </c>
      <c r="V11" s="204">
        <v>4.5999999999999996</v>
      </c>
      <c r="W11" s="202">
        <v>120.9</v>
      </c>
      <c r="X11" s="204">
        <v>9</v>
      </c>
      <c r="Y11" s="199">
        <v>89.8</v>
      </c>
      <c r="Z11" s="204">
        <v>9.1999999999999993</v>
      </c>
      <c r="AA11" s="202">
        <v>199.9</v>
      </c>
      <c r="AB11" s="197">
        <v>19</v>
      </c>
      <c r="AC11" s="202">
        <v>103.6</v>
      </c>
      <c r="AD11" s="204">
        <v>1.2</v>
      </c>
    </row>
    <row r="12" spans="1:30" ht="16.5" customHeight="1" x14ac:dyDescent="0.2">
      <c r="A12" s="7" t="s">
        <v>114</v>
      </c>
      <c r="B12" s="7"/>
      <c r="C12" s="7"/>
      <c r="D12" s="7"/>
      <c r="E12" s="7"/>
      <c r="F12" s="7"/>
      <c r="G12" s="7"/>
      <c r="H12" s="7"/>
      <c r="I12" s="7"/>
      <c r="J12" s="7"/>
      <c r="K12" s="7"/>
      <c r="L12" s="9"/>
      <c r="M12" s="10"/>
      <c r="N12" s="7"/>
      <c r="O12" s="10"/>
      <c r="P12" s="7"/>
      <c r="Q12" s="10"/>
      <c r="R12" s="7"/>
      <c r="S12" s="10"/>
      <c r="T12" s="7"/>
      <c r="U12" s="10"/>
      <c r="V12" s="7"/>
      <c r="W12" s="10"/>
      <c r="X12" s="7"/>
      <c r="Y12" s="10"/>
      <c r="Z12" s="7"/>
      <c r="AA12" s="10"/>
      <c r="AB12" s="7"/>
      <c r="AC12" s="10"/>
      <c r="AD12" s="7"/>
    </row>
    <row r="13" spans="1:30" ht="16.5" customHeight="1" x14ac:dyDescent="0.2">
      <c r="A13" s="7"/>
      <c r="B13" s="7" t="s">
        <v>514</v>
      </c>
      <c r="C13" s="7"/>
      <c r="D13" s="7"/>
      <c r="E13" s="7"/>
      <c r="F13" s="7"/>
      <c r="G13" s="7"/>
      <c r="H13" s="7"/>
      <c r="I13" s="7"/>
      <c r="J13" s="7"/>
      <c r="K13" s="7"/>
      <c r="L13" s="9" t="s">
        <v>76</v>
      </c>
      <c r="M13" s="195">
        <v>8398</v>
      </c>
      <c r="N13" s="7"/>
      <c r="O13" s="195">
        <v>6601</v>
      </c>
      <c r="P13" s="7"/>
      <c r="Q13" s="195">
        <v>6069</v>
      </c>
      <c r="R13" s="7"/>
      <c r="S13" s="195">
        <v>2883</v>
      </c>
      <c r="T13" s="7"/>
      <c r="U13" s="195">
        <v>2204</v>
      </c>
      <c r="V13" s="7"/>
      <c r="W13" s="196">
        <v>834</v>
      </c>
      <c r="X13" s="7"/>
      <c r="Y13" s="196">
        <v>378</v>
      </c>
      <c r="Z13" s="7"/>
      <c r="AA13" s="196">
        <v>487</v>
      </c>
      <c r="AB13" s="7"/>
      <c r="AC13" s="201">
        <v>27861</v>
      </c>
      <c r="AD13" s="7"/>
    </row>
    <row r="14" spans="1:30" ht="16.5" customHeight="1" x14ac:dyDescent="0.2">
      <c r="A14" s="7"/>
      <c r="B14" s="7" t="s">
        <v>515</v>
      </c>
      <c r="C14" s="7"/>
      <c r="D14" s="7"/>
      <c r="E14" s="7"/>
      <c r="F14" s="7"/>
      <c r="G14" s="7"/>
      <c r="H14" s="7"/>
      <c r="I14" s="7"/>
      <c r="J14" s="7"/>
      <c r="K14" s="7"/>
      <c r="L14" s="9" t="s">
        <v>319</v>
      </c>
      <c r="M14" s="199">
        <v>99.6</v>
      </c>
      <c r="N14" s="204">
        <v>2.2000000000000002</v>
      </c>
      <c r="O14" s="202">
        <v>100.5</v>
      </c>
      <c r="P14" s="204">
        <v>2.4</v>
      </c>
      <c r="Q14" s="202">
        <v>116.2</v>
      </c>
      <c r="R14" s="204">
        <v>3</v>
      </c>
      <c r="S14" s="202">
        <v>110.3</v>
      </c>
      <c r="T14" s="204">
        <v>4.0999999999999996</v>
      </c>
      <c r="U14" s="202">
        <v>113.3</v>
      </c>
      <c r="V14" s="204">
        <v>4.9000000000000004</v>
      </c>
      <c r="W14" s="202">
        <v>132.6</v>
      </c>
      <c r="X14" s="204">
        <v>9.4</v>
      </c>
      <c r="Y14" s="199">
        <v>95.7</v>
      </c>
      <c r="Z14" s="204">
        <v>9.6999999999999993</v>
      </c>
      <c r="AA14" s="202">
        <v>223.2</v>
      </c>
      <c r="AB14" s="197">
        <v>20.399999999999999</v>
      </c>
      <c r="AC14" s="202">
        <v>107.1</v>
      </c>
      <c r="AD14" s="204">
        <v>1.3</v>
      </c>
    </row>
    <row r="15" spans="1:30" ht="16.5" customHeight="1" x14ac:dyDescent="0.2">
      <c r="A15" s="7" t="s">
        <v>115</v>
      </c>
      <c r="B15" s="7"/>
      <c r="C15" s="7"/>
      <c r="D15" s="7"/>
      <c r="E15" s="7"/>
      <c r="F15" s="7"/>
      <c r="G15" s="7"/>
      <c r="H15" s="7"/>
      <c r="I15" s="7"/>
      <c r="J15" s="7"/>
      <c r="K15" s="7"/>
      <c r="L15" s="9"/>
      <c r="M15" s="10"/>
      <c r="N15" s="7"/>
      <c r="O15" s="10"/>
      <c r="P15" s="7"/>
      <c r="Q15" s="10"/>
      <c r="R15" s="7"/>
      <c r="S15" s="10"/>
      <c r="T15" s="7"/>
      <c r="U15" s="10"/>
      <c r="V15" s="7"/>
      <c r="W15" s="10"/>
      <c r="X15" s="7"/>
      <c r="Y15" s="10"/>
      <c r="Z15" s="7"/>
      <c r="AA15" s="10"/>
      <c r="AB15" s="7"/>
      <c r="AC15" s="10"/>
      <c r="AD15" s="7"/>
    </row>
    <row r="16" spans="1:30" ht="16.5" customHeight="1" x14ac:dyDescent="0.2">
      <c r="A16" s="7"/>
      <c r="B16" s="7" t="s">
        <v>514</v>
      </c>
      <c r="C16" s="7"/>
      <c r="D16" s="7"/>
      <c r="E16" s="7"/>
      <c r="F16" s="7"/>
      <c r="G16" s="7"/>
      <c r="H16" s="7"/>
      <c r="I16" s="7"/>
      <c r="J16" s="7"/>
      <c r="K16" s="7"/>
      <c r="L16" s="9" t="s">
        <v>76</v>
      </c>
      <c r="M16" s="195">
        <v>8719</v>
      </c>
      <c r="N16" s="7"/>
      <c r="O16" s="195">
        <v>6142</v>
      </c>
      <c r="P16" s="7"/>
      <c r="Q16" s="195">
        <v>5717</v>
      </c>
      <c r="R16" s="7"/>
      <c r="S16" s="195">
        <v>2901</v>
      </c>
      <c r="T16" s="7"/>
      <c r="U16" s="195">
        <v>2116</v>
      </c>
      <c r="V16" s="7"/>
      <c r="W16" s="196">
        <v>866</v>
      </c>
      <c r="X16" s="7"/>
      <c r="Y16" s="196">
        <v>308</v>
      </c>
      <c r="Z16" s="7"/>
      <c r="AA16" s="196">
        <v>420</v>
      </c>
      <c r="AB16" s="7"/>
      <c r="AC16" s="201">
        <v>27195</v>
      </c>
      <c r="AD16" s="7"/>
    </row>
    <row r="17" spans="1:30" ht="16.5" customHeight="1" x14ac:dyDescent="0.2">
      <c r="A17" s="7"/>
      <c r="B17" s="7" t="s">
        <v>515</v>
      </c>
      <c r="C17" s="7"/>
      <c r="D17" s="7"/>
      <c r="E17" s="7"/>
      <c r="F17" s="7"/>
      <c r="G17" s="7"/>
      <c r="H17" s="7"/>
      <c r="I17" s="7"/>
      <c r="J17" s="7"/>
      <c r="K17" s="7"/>
      <c r="L17" s="9" t="s">
        <v>319</v>
      </c>
      <c r="M17" s="202">
        <v>105.9</v>
      </c>
      <c r="N17" s="204">
        <v>2.2999999999999998</v>
      </c>
      <c r="O17" s="199">
        <v>96.2</v>
      </c>
      <c r="P17" s="204">
        <v>2.4</v>
      </c>
      <c r="Q17" s="202">
        <v>113.1</v>
      </c>
      <c r="R17" s="204">
        <v>3</v>
      </c>
      <c r="S17" s="202">
        <v>113.1</v>
      </c>
      <c r="T17" s="204">
        <v>4.0999999999999996</v>
      </c>
      <c r="U17" s="202">
        <v>110.9</v>
      </c>
      <c r="V17" s="204">
        <v>4.8</v>
      </c>
      <c r="W17" s="202">
        <v>140.9</v>
      </c>
      <c r="X17" s="204">
        <v>9.8000000000000007</v>
      </c>
      <c r="Y17" s="199">
        <v>78.8</v>
      </c>
      <c r="Z17" s="204">
        <v>8.9</v>
      </c>
      <c r="AA17" s="202">
        <v>202.6</v>
      </c>
      <c r="AB17" s="197">
        <v>20.100000000000001</v>
      </c>
      <c r="AC17" s="202">
        <v>107.3</v>
      </c>
      <c r="AD17" s="204">
        <v>1.3</v>
      </c>
    </row>
    <row r="18" spans="1:30" ht="16.5" customHeight="1" x14ac:dyDescent="0.2">
      <c r="A18" s="7" t="s">
        <v>116</v>
      </c>
      <c r="B18" s="7"/>
      <c r="C18" s="7"/>
      <c r="D18" s="7"/>
      <c r="E18" s="7"/>
      <c r="F18" s="7"/>
      <c r="G18" s="7"/>
      <c r="H18" s="7"/>
      <c r="I18" s="7"/>
      <c r="J18" s="7"/>
      <c r="K18" s="7"/>
      <c r="L18" s="9"/>
      <c r="M18" s="10"/>
      <c r="N18" s="7"/>
      <c r="O18" s="10"/>
      <c r="P18" s="7"/>
      <c r="Q18" s="10"/>
      <c r="R18" s="7"/>
      <c r="S18" s="10"/>
      <c r="T18" s="7"/>
      <c r="U18" s="10"/>
      <c r="V18" s="7"/>
      <c r="W18" s="10"/>
      <c r="X18" s="7"/>
      <c r="Y18" s="10"/>
      <c r="Z18" s="7"/>
      <c r="AA18" s="10"/>
      <c r="AB18" s="7"/>
      <c r="AC18" s="10"/>
      <c r="AD18" s="7"/>
    </row>
    <row r="19" spans="1:30" ht="16.5" customHeight="1" x14ac:dyDescent="0.2">
      <c r="A19" s="7"/>
      <c r="B19" s="7" t="s">
        <v>514</v>
      </c>
      <c r="C19" s="7"/>
      <c r="D19" s="7"/>
      <c r="E19" s="7"/>
      <c r="F19" s="7"/>
      <c r="G19" s="7"/>
      <c r="H19" s="7"/>
      <c r="I19" s="7"/>
      <c r="J19" s="7"/>
      <c r="K19" s="7"/>
      <c r="L19" s="9" t="s">
        <v>76</v>
      </c>
      <c r="M19" s="195">
        <v>8798</v>
      </c>
      <c r="N19" s="7"/>
      <c r="O19" s="195">
        <v>6095</v>
      </c>
      <c r="P19" s="7"/>
      <c r="Q19" s="195">
        <v>5887</v>
      </c>
      <c r="R19" s="7"/>
      <c r="S19" s="195">
        <v>2887</v>
      </c>
      <c r="T19" s="7"/>
      <c r="U19" s="195">
        <v>2102</v>
      </c>
      <c r="V19" s="7"/>
      <c r="W19" s="196">
        <v>828</v>
      </c>
      <c r="X19" s="7"/>
      <c r="Y19" s="196">
        <v>335</v>
      </c>
      <c r="Z19" s="7"/>
      <c r="AA19" s="196">
        <v>524</v>
      </c>
      <c r="AB19" s="7"/>
      <c r="AC19" s="201">
        <v>27458</v>
      </c>
      <c r="AD19" s="7"/>
    </row>
    <row r="20" spans="1:30" ht="16.5" customHeight="1" x14ac:dyDescent="0.2">
      <c r="A20" s="7"/>
      <c r="B20" s="7" t="s">
        <v>515</v>
      </c>
      <c r="C20" s="7"/>
      <c r="D20" s="7"/>
      <c r="E20" s="7"/>
      <c r="F20" s="7"/>
      <c r="G20" s="7"/>
      <c r="H20" s="7"/>
      <c r="I20" s="7"/>
      <c r="J20" s="7"/>
      <c r="K20" s="7"/>
      <c r="L20" s="9" t="s">
        <v>319</v>
      </c>
      <c r="M20" s="202">
        <v>109.4</v>
      </c>
      <c r="N20" s="204">
        <v>2.2999999999999998</v>
      </c>
      <c r="O20" s="199">
        <v>98.3</v>
      </c>
      <c r="P20" s="204">
        <v>2.5</v>
      </c>
      <c r="Q20" s="202">
        <v>119.1</v>
      </c>
      <c r="R20" s="204">
        <v>3.1</v>
      </c>
      <c r="S20" s="202">
        <v>114.1</v>
      </c>
      <c r="T20" s="204">
        <v>4.2</v>
      </c>
      <c r="U20" s="202">
        <v>111.6</v>
      </c>
      <c r="V20" s="204">
        <v>4.9000000000000004</v>
      </c>
      <c r="W20" s="202">
        <v>133.80000000000001</v>
      </c>
      <c r="X20" s="204">
        <v>9.4</v>
      </c>
      <c r="Y20" s="199">
        <v>88</v>
      </c>
      <c r="Z20" s="204">
        <v>9.5</v>
      </c>
      <c r="AA20" s="202">
        <v>246.6</v>
      </c>
      <c r="AB20" s="197">
        <v>21.9</v>
      </c>
      <c r="AC20" s="202">
        <v>110.8</v>
      </c>
      <c r="AD20" s="204">
        <v>1.3</v>
      </c>
    </row>
    <row r="21" spans="1:30" ht="16.5" customHeight="1" x14ac:dyDescent="0.2">
      <c r="A21" s="7" t="s">
        <v>117</v>
      </c>
      <c r="B21" s="7"/>
      <c r="C21" s="7"/>
      <c r="D21" s="7"/>
      <c r="E21" s="7"/>
      <c r="F21" s="7"/>
      <c r="G21" s="7"/>
      <c r="H21" s="7"/>
      <c r="I21" s="7"/>
      <c r="J21" s="7"/>
      <c r="K21" s="7"/>
      <c r="L21" s="9"/>
      <c r="M21" s="10"/>
      <c r="N21" s="7"/>
      <c r="O21" s="10"/>
      <c r="P21" s="7"/>
      <c r="Q21" s="10"/>
      <c r="R21" s="7"/>
      <c r="S21" s="10"/>
      <c r="T21" s="7"/>
      <c r="U21" s="10"/>
      <c r="V21" s="7"/>
      <c r="W21" s="10"/>
      <c r="X21" s="7"/>
      <c r="Y21" s="10"/>
      <c r="Z21" s="7"/>
      <c r="AA21" s="10"/>
      <c r="AB21" s="7"/>
      <c r="AC21" s="10"/>
      <c r="AD21" s="7"/>
    </row>
    <row r="22" spans="1:30" ht="16.5" customHeight="1" x14ac:dyDescent="0.2">
      <c r="A22" s="7"/>
      <c r="B22" s="7" t="s">
        <v>514</v>
      </c>
      <c r="C22" s="7"/>
      <c r="D22" s="7"/>
      <c r="E22" s="7"/>
      <c r="F22" s="7"/>
      <c r="G22" s="7"/>
      <c r="H22" s="7"/>
      <c r="I22" s="7"/>
      <c r="J22" s="7"/>
      <c r="K22" s="7"/>
      <c r="L22" s="9" t="s">
        <v>76</v>
      </c>
      <c r="M22" s="195">
        <v>8647</v>
      </c>
      <c r="N22" s="7"/>
      <c r="O22" s="195">
        <v>6229</v>
      </c>
      <c r="P22" s="7"/>
      <c r="Q22" s="195">
        <v>5478</v>
      </c>
      <c r="R22" s="7"/>
      <c r="S22" s="195">
        <v>2746</v>
      </c>
      <c r="T22" s="7"/>
      <c r="U22" s="195">
        <v>2064</v>
      </c>
      <c r="V22" s="7"/>
      <c r="W22" s="196">
        <v>804</v>
      </c>
      <c r="X22" s="7"/>
      <c r="Y22" s="196">
        <v>314</v>
      </c>
      <c r="Z22" s="7"/>
      <c r="AA22" s="196">
        <v>507</v>
      </c>
      <c r="AB22" s="7"/>
      <c r="AC22" s="201">
        <v>26793</v>
      </c>
      <c r="AD22" s="7"/>
    </row>
    <row r="23" spans="1:30" ht="16.5" customHeight="1" x14ac:dyDescent="0.2">
      <c r="A23" s="7"/>
      <c r="B23" s="7" t="s">
        <v>515</v>
      </c>
      <c r="C23" s="7"/>
      <c r="D23" s="7"/>
      <c r="E23" s="7"/>
      <c r="F23" s="7"/>
      <c r="G23" s="7"/>
      <c r="H23" s="7"/>
      <c r="I23" s="7"/>
      <c r="J23" s="7"/>
      <c r="K23" s="7"/>
      <c r="L23" s="9" t="s">
        <v>319</v>
      </c>
      <c r="M23" s="202">
        <v>109.4</v>
      </c>
      <c r="N23" s="204">
        <v>2.2999999999999998</v>
      </c>
      <c r="O23" s="202">
        <v>103</v>
      </c>
      <c r="P23" s="204">
        <v>2.6</v>
      </c>
      <c r="Q23" s="202">
        <v>113</v>
      </c>
      <c r="R23" s="204">
        <v>3</v>
      </c>
      <c r="S23" s="202">
        <v>110.5</v>
      </c>
      <c r="T23" s="204">
        <v>4.2</v>
      </c>
      <c r="U23" s="202">
        <v>112.2</v>
      </c>
      <c r="V23" s="204">
        <v>4.9000000000000004</v>
      </c>
      <c r="W23" s="202">
        <v>134.80000000000001</v>
      </c>
      <c r="X23" s="204">
        <v>9.6</v>
      </c>
      <c r="Y23" s="199">
        <v>84.8</v>
      </c>
      <c r="Z23" s="204">
        <v>9.5</v>
      </c>
      <c r="AA23" s="202">
        <v>241.4</v>
      </c>
      <c r="AB23" s="197">
        <v>21.8</v>
      </c>
      <c r="AC23" s="202">
        <v>110.4</v>
      </c>
      <c r="AD23" s="204">
        <v>1.3</v>
      </c>
    </row>
    <row r="24" spans="1:30" ht="16.5" customHeight="1" x14ac:dyDescent="0.2">
      <c r="A24" s="7" t="s">
        <v>118</v>
      </c>
      <c r="B24" s="7"/>
      <c r="C24" s="7"/>
      <c r="D24" s="7"/>
      <c r="E24" s="7"/>
      <c r="F24" s="7"/>
      <c r="G24" s="7"/>
      <c r="H24" s="7"/>
      <c r="I24" s="7"/>
      <c r="J24" s="7"/>
      <c r="K24" s="7"/>
      <c r="L24" s="9"/>
      <c r="M24" s="10"/>
      <c r="N24" s="7"/>
      <c r="O24" s="10"/>
      <c r="P24" s="7"/>
      <c r="Q24" s="10"/>
      <c r="R24" s="7"/>
      <c r="S24" s="10"/>
      <c r="T24" s="7"/>
      <c r="U24" s="10"/>
      <c r="V24" s="7"/>
      <c r="W24" s="10"/>
      <c r="X24" s="7"/>
      <c r="Y24" s="10"/>
      <c r="Z24" s="7"/>
      <c r="AA24" s="10"/>
      <c r="AB24" s="7"/>
      <c r="AC24" s="10"/>
      <c r="AD24" s="7"/>
    </row>
    <row r="25" spans="1:30" ht="16.5" customHeight="1" x14ac:dyDescent="0.2">
      <c r="A25" s="7"/>
      <c r="B25" s="7" t="s">
        <v>514</v>
      </c>
      <c r="C25" s="7"/>
      <c r="D25" s="7"/>
      <c r="E25" s="7"/>
      <c r="F25" s="7"/>
      <c r="G25" s="7"/>
      <c r="H25" s="7"/>
      <c r="I25" s="7"/>
      <c r="J25" s="7"/>
      <c r="K25" s="7"/>
      <c r="L25" s="9" t="s">
        <v>76</v>
      </c>
      <c r="M25" s="195">
        <v>8314</v>
      </c>
      <c r="N25" s="7"/>
      <c r="O25" s="195">
        <v>5531</v>
      </c>
      <c r="P25" s="7"/>
      <c r="Q25" s="195">
        <v>5636</v>
      </c>
      <c r="R25" s="7"/>
      <c r="S25" s="195">
        <v>2711</v>
      </c>
      <c r="T25" s="7"/>
      <c r="U25" s="195">
        <v>2019</v>
      </c>
      <c r="V25" s="7"/>
      <c r="W25" s="196">
        <v>780</v>
      </c>
      <c r="X25" s="7"/>
      <c r="Y25" s="196">
        <v>349</v>
      </c>
      <c r="Z25" s="7"/>
      <c r="AA25" s="196">
        <v>467</v>
      </c>
      <c r="AB25" s="7"/>
      <c r="AC25" s="201">
        <v>25809</v>
      </c>
      <c r="AD25" s="7"/>
    </row>
    <row r="26" spans="1:30" ht="16.5" customHeight="1" x14ac:dyDescent="0.2">
      <c r="A26" s="7"/>
      <c r="B26" s="7" t="s">
        <v>515</v>
      </c>
      <c r="C26" s="7"/>
      <c r="D26" s="7"/>
      <c r="E26" s="7"/>
      <c r="F26" s="7"/>
      <c r="G26" s="7"/>
      <c r="H26" s="7"/>
      <c r="I26" s="7"/>
      <c r="J26" s="7"/>
      <c r="K26" s="7"/>
      <c r="L26" s="9" t="s">
        <v>319</v>
      </c>
      <c r="M26" s="202">
        <v>107.2</v>
      </c>
      <c r="N26" s="204">
        <v>2.2999999999999998</v>
      </c>
      <c r="O26" s="199">
        <v>93.4</v>
      </c>
      <c r="P26" s="204">
        <v>2.5</v>
      </c>
      <c r="Q26" s="202">
        <v>119.3</v>
      </c>
      <c r="R26" s="204">
        <v>3.1</v>
      </c>
      <c r="S26" s="202">
        <v>111.3</v>
      </c>
      <c r="T26" s="204">
        <v>4.2</v>
      </c>
      <c r="U26" s="202">
        <v>111.4</v>
      </c>
      <c r="V26" s="204">
        <v>4.9000000000000004</v>
      </c>
      <c r="W26" s="202">
        <v>133.4</v>
      </c>
      <c r="X26" s="204">
        <v>9.6</v>
      </c>
      <c r="Y26" s="199">
        <v>99</v>
      </c>
      <c r="Z26" s="197">
        <v>10.5</v>
      </c>
      <c r="AA26" s="202">
        <v>236.6</v>
      </c>
      <c r="AB26" s="197">
        <v>22.6</v>
      </c>
      <c r="AC26" s="202">
        <v>108.6</v>
      </c>
      <c r="AD26" s="204">
        <v>1.3</v>
      </c>
    </row>
    <row r="27" spans="1:30" ht="16.5" customHeight="1" x14ac:dyDescent="0.2">
      <c r="A27" s="7" t="s">
        <v>119</v>
      </c>
      <c r="B27" s="7"/>
      <c r="C27" s="7"/>
      <c r="D27" s="7"/>
      <c r="E27" s="7"/>
      <c r="F27" s="7"/>
      <c r="G27" s="7"/>
      <c r="H27" s="7"/>
      <c r="I27" s="7"/>
      <c r="J27" s="7"/>
      <c r="K27" s="7"/>
      <c r="L27" s="9"/>
      <c r="M27" s="10"/>
      <c r="N27" s="7"/>
      <c r="O27" s="10"/>
      <c r="P27" s="7"/>
      <c r="Q27" s="10"/>
      <c r="R27" s="7"/>
      <c r="S27" s="10"/>
      <c r="T27" s="7"/>
      <c r="U27" s="10"/>
      <c r="V27" s="7"/>
      <c r="W27" s="10"/>
      <c r="X27" s="7"/>
      <c r="Y27" s="10"/>
      <c r="Z27" s="7"/>
      <c r="AA27" s="10"/>
      <c r="AB27" s="7"/>
      <c r="AC27" s="10"/>
      <c r="AD27" s="7"/>
    </row>
    <row r="28" spans="1:30" ht="16.5" customHeight="1" x14ac:dyDescent="0.2">
      <c r="A28" s="7"/>
      <c r="B28" s="7" t="s">
        <v>514</v>
      </c>
      <c r="C28" s="7"/>
      <c r="D28" s="7"/>
      <c r="E28" s="7"/>
      <c r="F28" s="7"/>
      <c r="G28" s="7"/>
      <c r="H28" s="7"/>
      <c r="I28" s="7"/>
      <c r="J28" s="7"/>
      <c r="K28" s="7"/>
      <c r="L28" s="9" t="s">
        <v>76</v>
      </c>
      <c r="M28" s="195">
        <v>8150</v>
      </c>
      <c r="N28" s="7"/>
      <c r="O28" s="195">
        <v>5457</v>
      </c>
      <c r="P28" s="7"/>
      <c r="Q28" s="195">
        <v>5649</v>
      </c>
      <c r="R28" s="7"/>
      <c r="S28" s="195">
        <v>2595</v>
      </c>
      <c r="T28" s="7"/>
      <c r="U28" s="195">
        <v>2000</v>
      </c>
      <c r="V28" s="7"/>
      <c r="W28" s="196">
        <v>781</v>
      </c>
      <c r="X28" s="7"/>
      <c r="Y28" s="196">
        <v>296</v>
      </c>
      <c r="Z28" s="7"/>
      <c r="AA28" s="196">
        <v>479</v>
      </c>
      <c r="AB28" s="7"/>
      <c r="AC28" s="201">
        <v>25407</v>
      </c>
      <c r="AD28" s="7"/>
    </row>
    <row r="29" spans="1:30" ht="16.5" customHeight="1" x14ac:dyDescent="0.2">
      <c r="A29" s="7"/>
      <c r="B29" s="7" t="s">
        <v>515</v>
      </c>
      <c r="C29" s="7"/>
      <c r="D29" s="7"/>
      <c r="E29" s="7"/>
      <c r="F29" s="7"/>
      <c r="G29" s="7"/>
      <c r="H29" s="7"/>
      <c r="I29" s="7"/>
      <c r="J29" s="7"/>
      <c r="K29" s="7"/>
      <c r="L29" s="9" t="s">
        <v>319</v>
      </c>
      <c r="M29" s="202">
        <v>107.8</v>
      </c>
      <c r="N29" s="204">
        <v>2.4</v>
      </c>
      <c r="O29" s="199">
        <v>95.3</v>
      </c>
      <c r="P29" s="204">
        <v>2.5</v>
      </c>
      <c r="Q29" s="202">
        <v>122.9</v>
      </c>
      <c r="R29" s="204">
        <v>3.2</v>
      </c>
      <c r="S29" s="202">
        <v>109.9</v>
      </c>
      <c r="T29" s="204">
        <v>4.3</v>
      </c>
      <c r="U29" s="202">
        <v>113.5</v>
      </c>
      <c r="V29" s="204">
        <v>5</v>
      </c>
      <c r="W29" s="202">
        <v>134</v>
      </c>
      <c r="X29" s="204">
        <v>9.6</v>
      </c>
      <c r="Y29" s="199">
        <v>84.7</v>
      </c>
      <c r="Z29" s="204">
        <v>9.8000000000000007</v>
      </c>
      <c r="AA29" s="202">
        <v>242</v>
      </c>
      <c r="AB29" s="197">
        <v>22.8</v>
      </c>
      <c r="AC29" s="202">
        <v>110</v>
      </c>
      <c r="AD29" s="204">
        <v>1.4</v>
      </c>
    </row>
    <row r="30" spans="1:30" ht="16.5" customHeight="1" x14ac:dyDescent="0.2">
      <c r="A30" s="7" t="s">
        <v>120</v>
      </c>
      <c r="B30" s="7"/>
      <c r="C30" s="7"/>
      <c r="D30" s="7"/>
      <c r="E30" s="7"/>
      <c r="F30" s="7"/>
      <c r="G30" s="7"/>
      <c r="H30" s="7"/>
      <c r="I30" s="7"/>
      <c r="J30" s="7"/>
      <c r="K30" s="7"/>
      <c r="L30" s="9"/>
      <c r="M30" s="10"/>
      <c r="N30" s="7"/>
      <c r="O30" s="10"/>
      <c r="P30" s="7"/>
      <c r="Q30" s="10"/>
      <c r="R30" s="7"/>
      <c r="S30" s="10"/>
      <c r="T30" s="7"/>
      <c r="U30" s="10"/>
      <c r="V30" s="7"/>
      <c r="W30" s="10"/>
      <c r="X30" s="7"/>
      <c r="Y30" s="10"/>
      <c r="Z30" s="7"/>
      <c r="AA30" s="10"/>
      <c r="AB30" s="7"/>
      <c r="AC30" s="10"/>
      <c r="AD30" s="7"/>
    </row>
    <row r="31" spans="1:30" ht="16.5" customHeight="1" x14ac:dyDescent="0.2">
      <c r="A31" s="7"/>
      <c r="B31" s="7" t="s">
        <v>514</v>
      </c>
      <c r="C31" s="7"/>
      <c r="D31" s="7"/>
      <c r="E31" s="7"/>
      <c r="F31" s="7"/>
      <c r="G31" s="7"/>
      <c r="H31" s="7"/>
      <c r="I31" s="7"/>
      <c r="J31" s="7"/>
      <c r="K31" s="7"/>
      <c r="L31" s="9" t="s">
        <v>76</v>
      </c>
      <c r="M31" s="195">
        <v>8558</v>
      </c>
      <c r="N31" s="7"/>
      <c r="O31" s="195">
        <v>5931</v>
      </c>
      <c r="P31" s="7"/>
      <c r="Q31" s="195">
        <v>5593</v>
      </c>
      <c r="R31" s="7"/>
      <c r="S31" s="195">
        <v>2573</v>
      </c>
      <c r="T31" s="7"/>
      <c r="U31" s="195">
        <v>2023</v>
      </c>
      <c r="V31" s="7"/>
      <c r="W31" s="196">
        <v>732</v>
      </c>
      <c r="X31" s="7"/>
      <c r="Y31" s="196">
        <v>282</v>
      </c>
      <c r="Z31" s="7"/>
      <c r="AA31" s="196">
        <v>415</v>
      </c>
      <c r="AB31" s="7"/>
      <c r="AC31" s="201">
        <v>26127</v>
      </c>
      <c r="AD31" s="7"/>
    </row>
    <row r="32" spans="1:30" ht="16.5" customHeight="1" x14ac:dyDescent="0.2">
      <c r="A32" s="13"/>
      <c r="B32" s="13" t="s">
        <v>515</v>
      </c>
      <c r="C32" s="13"/>
      <c r="D32" s="13"/>
      <c r="E32" s="13"/>
      <c r="F32" s="13"/>
      <c r="G32" s="13"/>
      <c r="H32" s="13"/>
      <c r="I32" s="13"/>
      <c r="J32" s="13"/>
      <c r="K32" s="13"/>
      <c r="L32" s="14" t="s">
        <v>319</v>
      </c>
      <c r="M32" s="203">
        <v>115.3</v>
      </c>
      <c r="N32" s="205">
        <v>2.5</v>
      </c>
      <c r="O32" s="203">
        <v>106.7</v>
      </c>
      <c r="P32" s="205">
        <v>2.7</v>
      </c>
      <c r="Q32" s="203">
        <v>125.6</v>
      </c>
      <c r="R32" s="205">
        <v>3.3</v>
      </c>
      <c r="S32" s="203">
        <v>113.2</v>
      </c>
      <c r="T32" s="205">
        <v>4.4000000000000004</v>
      </c>
      <c r="U32" s="203">
        <v>116.6</v>
      </c>
      <c r="V32" s="205">
        <v>5.0999999999999996</v>
      </c>
      <c r="W32" s="203">
        <v>128.19999999999999</v>
      </c>
      <c r="X32" s="205">
        <v>9.5</v>
      </c>
      <c r="Y32" s="200">
        <v>83.2</v>
      </c>
      <c r="Z32" s="205">
        <v>9.8000000000000007</v>
      </c>
      <c r="AA32" s="203">
        <v>218.1</v>
      </c>
      <c r="AB32" s="198">
        <v>22.3</v>
      </c>
      <c r="AC32" s="203">
        <v>116.1</v>
      </c>
      <c r="AD32" s="205">
        <v>1.4</v>
      </c>
    </row>
    <row r="33" spans="1:30" ht="4.5" customHeight="1" x14ac:dyDescent="0.2">
      <c r="A33" s="25"/>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row>
    <row r="34" spans="1:30" ht="16.5" customHeight="1" x14ac:dyDescent="0.2">
      <c r="A34" s="25"/>
      <c r="B34" s="25"/>
      <c r="C34" s="345" t="s">
        <v>520</v>
      </c>
      <c r="D34" s="345"/>
      <c r="E34" s="345"/>
      <c r="F34" s="345"/>
      <c r="G34" s="345"/>
      <c r="H34" s="345"/>
      <c r="I34" s="345"/>
      <c r="J34" s="345"/>
      <c r="K34" s="345"/>
      <c r="L34" s="345"/>
      <c r="M34" s="345"/>
      <c r="N34" s="345"/>
      <c r="O34" s="345"/>
      <c r="P34" s="345"/>
      <c r="Q34" s="345"/>
      <c r="R34" s="345"/>
      <c r="S34" s="345"/>
      <c r="T34" s="345"/>
      <c r="U34" s="345"/>
      <c r="V34" s="345"/>
      <c r="W34" s="345"/>
      <c r="X34" s="345"/>
      <c r="Y34" s="345"/>
      <c r="Z34" s="345"/>
      <c r="AA34" s="345"/>
      <c r="AB34" s="345"/>
      <c r="AC34" s="345"/>
      <c r="AD34" s="345"/>
    </row>
    <row r="35" spans="1:30" ht="4.5" customHeight="1" x14ac:dyDescent="0.2">
      <c r="A35" s="25"/>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1:30" ht="16.5" customHeight="1" x14ac:dyDescent="0.2">
      <c r="A36" s="25" t="s">
        <v>79</v>
      </c>
      <c r="B36" s="25"/>
      <c r="C36" s="345" t="s">
        <v>153</v>
      </c>
      <c r="D36" s="345"/>
      <c r="E36" s="345"/>
      <c r="F36" s="345"/>
      <c r="G36" s="345"/>
      <c r="H36" s="345"/>
      <c r="I36" s="345"/>
      <c r="J36" s="345"/>
      <c r="K36" s="345"/>
      <c r="L36" s="345"/>
      <c r="M36" s="345"/>
      <c r="N36" s="345"/>
      <c r="O36" s="345"/>
      <c r="P36" s="345"/>
      <c r="Q36" s="345"/>
      <c r="R36" s="345"/>
      <c r="S36" s="345"/>
      <c r="T36" s="345"/>
      <c r="U36" s="345"/>
      <c r="V36" s="345"/>
      <c r="W36" s="345"/>
      <c r="X36" s="345"/>
      <c r="Y36" s="345"/>
      <c r="Z36" s="345"/>
      <c r="AA36" s="345"/>
      <c r="AB36" s="345"/>
      <c r="AC36" s="345"/>
      <c r="AD36" s="345"/>
    </row>
    <row r="37" spans="1:30" ht="16.5" customHeight="1" x14ac:dyDescent="0.2">
      <c r="A37" s="25" t="s">
        <v>80</v>
      </c>
      <c r="B37" s="25"/>
      <c r="C37" s="345" t="s">
        <v>521</v>
      </c>
      <c r="D37" s="345"/>
      <c r="E37" s="345"/>
      <c r="F37" s="345"/>
      <c r="G37" s="345"/>
      <c r="H37" s="345"/>
      <c r="I37" s="345"/>
      <c r="J37" s="345"/>
      <c r="K37" s="345"/>
      <c r="L37" s="345"/>
      <c r="M37" s="345"/>
      <c r="N37" s="345"/>
      <c r="O37" s="345"/>
      <c r="P37" s="345"/>
      <c r="Q37" s="345"/>
      <c r="R37" s="345"/>
      <c r="S37" s="345"/>
      <c r="T37" s="345"/>
      <c r="U37" s="345"/>
      <c r="V37" s="345"/>
      <c r="W37" s="345"/>
      <c r="X37" s="345"/>
      <c r="Y37" s="345"/>
      <c r="Z37" s="345"/>
      <c r="AA37" s="345"/>
      <c r="AB37" s="345"/>
      <c r="AC37" s="345"/>
      <c r="AD37" s="345"/>
    </row>
    <row r="38" spans="1:30" ht="29.45" customHeight="1" x14ac:dyDescent="0.2">
      <c r="A38" s="25" t="s">
        <v>81</v>
      </c>
      <c r="B38" s="25"/>
      <c r="C38" s="345" t="s">
        <v>522</v>
      </c>
      <c r="D38" s="345"/>
      <c r="E38" s="345"/>
      <c r="F38" s="345"/>
      <c r="G38" s="345"/>
      <c r="H38" s="345"/>
      <c r="I38" s="345"/>
      <c r="J38" s="345"/>
      <c r="K38" s="345"/>
      <c r="L38" s="345"/>
      <c r="M38" s="345"/>
      <c r="N38" s="345"/>
      <c r="O38" s="345"/>
      <c r="P38" s="345"/>
      <c r="Q38" s="345"/>
      <c r="R38" s="345"/>
      <c r="S38" s="345"/>
      <c r="T38" s="345"/>
      <c r="U38" s="345"/>
      <c r="V38" s="345"/>
      <c r="W38" s="345"/>
      <c r="X38" s="345"/>
      <c r="Y38" s="345"/>
      <c r="Z38" s="345"/>
      <c r="AA38" s="345"/>
      <c r="AB38" s="345"/>
      <c r="AC38" s="345"/>
      <c r="AD38" s="345"/>
    </row>
    <row r="39" spans="1:30" ht="42.4" customHeight="1" x14ac:dyDescent="0.2">
      <c r="A39" s="25" t="s">
        <v>82</v>
      </c>
      <c r="B39" s="25"/>
      <c r="C39" s="345" t="s">
        <v>523</v>
      </c>
      <c r="D39" s="345"/>
      <c r="E39" s="345"/>
      <c r="F39" s="345"/>
      <c r="G39" s="345"/>
      <c r="H39" s="345"/>
      <c r="I39" s="345"/>
      <c r="J39" s="345"/>
      <c r="K39" s="345"/>
      <c r="L39" s="345"/>
      <c r="M39" s="345"/>
      <c r="N39" s="345"/>
      <c r="O39" s="345"/>
      <c r="P39" s="345"/>
      <c r="Q39" s="345"/>
      <c r="R39" s="345"/>
      <c r="S39" s="345"/>
      <c r="T39" s="345"/>
      <c r="U39" s="345"/>
      <c r="V39" s="345"/>
      <c r="W39" s="345"/>
      <c r="X39" s="345"/>
      <c r="Y39" s="345"/>
      <c r="Z39" s="345"/>
      <c r="AA39" s="345"/>
      <c r="AB39" s="345"/>
      <c r="AC39" s="345"/>
      <c r="AD39" s="345"/>
    </row>
    <row r="40" spans="1:30" ht="55.15" customHeight="1" x14ac:dyDescent="0.2">
      <c r="A40" s="25" t="s">
        <v>83</v>
      </c>
      <c r="B40" s="25"/>
      <c r="C40" s="345" t="s">
        <v>524</v>
      </c>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row>
    <row r="41" spans="1:30" ht="42.4" customHeight="1" x14ac:dyDescent="0.2">
      <c r="A41" s="25" t="s">
        <v>84</v>
      </c>
      <c r="B41" s="25"/>
      <c r="C41" s="345" t="s">
        <v>525</v>
      </c>
      <c r="D41" s="345"/>
      <c r="E41" s="345"/>
      <c r="F41" s="345"/>
      <c r="G41" s="345"/>
      <c r="H41" s="345"/>
      <c r="I41" s="345"/>
      <c r="J41" s="345"/>
      <c r="K41" s="345"/>
      <c r="L41" s="345"/>
      <c r="M41" s="345"/>
      <c r="N41" s="345"/>
      <c r="O41" s="345"/>
      <c r="P41" s="345"/>
      <c r="Q41" s="345"/>
      <c r="R41" s="345"/>
      <c r="S41" s="345"/>
      <c r="T41" s="345"/>
      <c r="U41" s="345"/>
      <c r="V41" s="345"/>
      <c r="W41" s="345"/>
      <c r="X41" s="345"/>
      <c r="Y41" s="345"/>
      <c r="Z41" s="345"/>
      <c r="AA41" s="345"/>
      <c r="AB41" s="345"/>
      <c r="AC41" s="345"/>
      <c r="AD41" s="345"/>
    </row>
    <row r="42" spans="1:30" ht="81" customHeight="1" x14ac:dyDescent="0.2">
      <c r="A42" s="25" t="s">
        <v>85</v>
      </c>
      <c r="B42" s="25"/>
      <c r="C42" s="345" t="s">
        <v>526</v>
      </c>
      <c r="D42" s="345"/>
      <c r="E42" s="345"/>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row>
    <row r="43" spans="1:30" ht="16.5" customHeight="1" x14ac:dyDescent="0.2">
      <c r="A43" s="25" t="s">
        <v>86</v>
      </c>
      <c r="B43" s="25"/>
      <c r="C43" s="345" t="s">
        <v>527</v>
      </c>
      <c r="D43" s="345"/>
      <c r="E43" s="345"/>
      <c r="F43" s="345"/>
      <c r="G43" s="345"/>
      <c r="H43" s="345"/>
      <c r="I43" s="345"/>
      <c r="J43" s="345"/>
      <c r="K43" s="345"/>
      <c r="L43" s="345"/>
      <c r="M43" s="345"/>
      <c r="N43" s="345"/>
      <c r="O43" s="345"/>
      <c r="P43" s="345"/>
      <c r="Q43" s="345"/>
      <c r="R43" s="345"/>
      <c r="S43" s="345"/>
      <c r="T43" s="345"/>
      <c r="U43" s="345"/>
      <c r="V43" s="345"/>
      <c r="W43" s="345"/>
      <c r="X43" s="345"/>
      <c r="Y43" s="345"/>
      <c r="Z43" s="345"/>
      <c r="AA43" s="345"/>
      <c r="AB43" s="345"/>
      <c r="AC43" s="345"/>
      <c r="AD43" s="345"/>
    </row>
    <row r="44" spans="1:30" ht="16.5" customHeight="1" x14ac:dyDescent="0.2">
      <c r="A44" s="25" t="s">
        <v>184</v>
      </c>
      <c r="B44" s="25"/>
      <c r="C44" s="345" t="s">
        <v>528</v>
      </c>
      <c r="D44" s="345"/>
      <c r="E44" s="345"/>
      <c r="F44" s="345"/>
      <c r="G44" s="345"/>
      <c r="H44" s="345"/>
      <c r="I44" s="345"/>
      <c r="J44" s="345"/>
      <c r="K44" s="345"/>
      <c r="L44" s="345"/>
      <c r="M44" s="345"/>
      <c r="N44" s="345"/>
      <c r="O44" s="345"/>
      <c r="P44" s="345"/>
      <c r="Q44" s="345"/>
      <c r="R44" s="345"/>
      <c r="S44" s="345"/>
      <c r="T44" s="345"/>
      <c r="U44" s="345"/>
      <c r="V44" s="345"/>
      <c r="W44" s="345"/>
      <c r="X44" s="345"/>
      <c r="Y44" s="345"/>
      <c r="Z44" s="345"/>
      <c r="AA44" s="345"/>
      <c r="AB44" s="345"/>
      <c r="AC44" s="345"/>
      <c r="AD44" s="345"/>
    </row>
    <row r="45" spans="1:30" ht="119.65" customHeight="1" x14ac:dyDescent="0.2">
      <c r="A45" s="25" t="s">
        <v>251</v>
      </c>
      <c r="B45" s="25"/>
      <c r="C45" s="345" t="s">
        <v>396</v>
      </c>
      <c r="D45" s="345"/>
      <c r="E45" s="345"/>
      <c r="F45" s="345"/>
      <c r="G45" s="345"/>
      <c r="H45" s="345"/>
      <c r="I45" s="345"/>
      <c r="J45" s="345"/>
      <c r="K45" s="345"/>
      <c r="L45" s="345"/>
      <c r="M45" s="345"/>
      <c r="N45" s="345"/>
      <c r="O45" s="345"/>
      <c r="P45" s="345"/>
      <c r="Q45" s="345"/>
      <c r="R45" s="345"/>
      <c r="S45" s="345"/>
      <c r="T45" s="345"/>
      <c r="U45" s="345"/>
      <c r="V45" s="345"/>
      <c r="W45" s="345"/>
      <c r="X45" s="345"/>
      <c r="Y45" s="345"/>
      <c r="Z45" s="345"/>
      <c r="AA45" s="345"/>
      <c r="AB45" s="345"/>
      <c r="AC45" s="345"/>
      <c r="AD45" s="345"/>
    </row>
    <row r="46" spans="1:30" ht="16.5" customHeight="1" x14ac:dyDescent="0.2">
      <c r="A46" s="25" t="s">
        <v>517</v>
      </c>
      <c r="B46" s="25"/>
      <c r="C46" s="345" t="s">
        <v>529</v>
      </c>
      <c r="D46" s="345"/>
      <c r="E46" s="345"/>
      <c r="F46" s="345"/>
      <c r="G46" s="345"/>
      <c r="H46" s="345"/>
      <c r="I46" s="345"/>
      <c r="J46" s="345"/>
      <c r="K46" s="345"/>
      <c r="L46" s="345"/>
      <c r="M46" s="345"/>
      <c r="N46" s="345"/>
      <c r="O46" s="345"/>
      <c r="P46" s="345"/>
      <c r="Q46" s="345"/>
      <c r="R46" s="345"/>
      <c r="S46" s="345"/>
      <c r="T46" s="345"/>
      <c r="U46" s="345"/>
      <c r="V46" s="345"/>
      <c r="W46" s="345"/>
      <c r="X46" s="345"/>
      <c r="Y46" s="345"/>
      <c r="Z46" s="345"/>
      <c r="AA46" s="345"/>
      <c r="AB46" s="345"/>
      <c r="AC46" s="345"/>
      <c r="AD46" s="345"/>
    </row>
    <row r="47" spans="1:30" ht="55.15" customHeight="1" x14ac:dyDescent="0.2">
      <c r="A47" s="25" t="s">
        <v>518</v>
      </c>
      <c r="B47" s="25"/>
      <c r="C47" s="345" t="s">
        <v>93</v>
      </c>
      <c r="D47" s="345"/>
      <c r="E47" s="345"/>
      <c r="F47" s="345"/>
      <c r="G47" s="345"/>
      <c r="H47" s="345"/>
      <c r="I47" s="345"/>
      <c r="J47" s="345"/>
      <c r="K47" s="345"/>
      <c r="L47" s="345"/>
      <c r="M47" s="345"/>
      <c r="N47" s="345"/>
      <c r="O47" s="345"/>
      <c r="P47" s="345"/>
      <c r="Q47" s="345"/>
      <c r="R47" s="345"/>
      <c r="S47" s="345"/>
      <c r="T47" s="345"/>
      <c r="U47" s="345"/>
      <c r="V47" s="345"/>
      <c r="W47" s="345"/>
      <c r="X47" s="345"/>
      <c r="Y47" s="345"/>
      <c r="Z47" s="345"/>
      <c r="AA47" s="345"/>
      <c r="AB47" s="345"/>
      <c r="AC47" s="345"/>
      <c r="AD47" s="345"/>
    </row>
    <row r="48" spans="1:30" ht="29.45" customHeight="1" x14ac:dyDescent="0.2">
      <c r="A48" s="25" t="s">
        <v>519</v>
      </c>
      <c r="B48" s="25"/>
      <c r="C48" s="345" t="s">
        <v>530</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row>
    <row r="49" spans="1:30" ht="4.5" customHeight="1" x14ac:dyDescent="0.2"/>
    <row r="50" spans="1:30" ht="16.5" customHeight="1" x14ac:dyDescent="0.2">
      <c r="A50" s="26" t="s">
        <v>95</v>
      </c>
      <c r="B50" s="25"/>
      <c r="C50" s="25"/>
      <c r="D50" s="25"/>
      <c r="E50" s="345" t="s">
        <v>531</v>
      </c>
      <c r="F50" s="345"/>
      <c r="G50" s="345"/>
      <c r="H50" s="345"/>
      <c r="I50" s="345"/>
      <c r="J50" s="345"/>
      <c r="K50" s="345"/>
      <c r="L50" s="345"/>
      <c r="M50" s="345"/>
      <c r="N50" s="345"/>
      <c r="O50" s="345"/>
      <c r="P50" s="345"/>
      <c r="Q50" s="345"/>
      <c r="R50" s="345"/>
      <c r="S50" s="345"/>
      <c r="T50" s="345"/>
      <c r="U50" s="345"/>
      <c r="V50" s="345"/>
      <c r="W50" s="345"/>
      <c r="X50" s="345"/>
      <c r="Y50" s="345"/>
      <c r="Z50" s="345"/>
      <c r="AA50" s="345"/>
      <c r="AB50" s="345"/>
      <c r="AC50" s="345"/>
      <c r="AD50" s="345"/>
    </row>
  </sheetData>
  <mergeCells count="25">
    <mergeCell ref="C45:AD45"/>
    <mergeCell ref="C46:AD46"/>
    <mergeCell ref="C47:AD47"/>
    <mergeCell ref="C48:AD48"/>
    <mergeCell ref="E50:AD50"/>
    <mergeCell ref="C40:AD40"/>
    <mergeCell ref="C41:AD41"/>
    <mergeCell ref="C42:AD42"/>
    <mergeCell ref="C43:AD43"/>
    <mergeCell ref="C44:AD44"/>
    <mergeCell ref="C34:AD34"/>
    <mergeCell ref="C36:AD36"/>
    <mergeCell ref="C37:AD37"/>
    <mergeCell ref="C38:AD38"/>
    <mergeCell ref="C39:AD39"/>
    <mergeCell ref="W2:X2"/>
    <mergeCell ref="Y2:Z2"/>
    <mergeCell ref="AA2:AB2"/>
    <mergeCell ref="AC2:AD2"/>
    <mergeCell ref="K1:AD1"/>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EA.26</oddHeader>
    <oddFooter>&amp;L&amp;"Arial"&amp;8REPORT ON
GOVERNMENT
SERVICES 2022&amp;R&amp;"Arial"&amp;8HEALTH SECTOR
OVERVIEW
PAGE &amp;B&amp;P&amp;B</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U91"/>
  <sheetViews>
    <sheetView showGridLines="0" workbookViewId="0"/>
  </sheetViews>
  <sheetFormatPr defaultColWidth="11.42578125" defaultRowHeight="12.75" x14ac:dyDescent="0.2"/>
  <cols>
    <col min="1" max="10" width="1.85546875" customWidth="1"/>
    <col min="11" max="11" width="10.5703125" customWidth="1"/>
    <col min="12" max="12" width="8.85546875" customWidth="1"/>
    <col min="13" max="21" width="8" customWidth="1"/>
  </cols>
  <sheetData>
    <row r="1" spans="1:21" ht="33.950000000000003" customHeight="1" x14ac:dyDescent="0.2">
      <c r="A1" s="8" t="s">
        <v>532</v>
      </c>
      <c r="B1" s="8"/>
      <c r="C1" s="8"/>
      <c r="D1" s="8"/>
      <c r="E1" s="8"/>
      <c r="F1" s="8"/>
      <c r="G1" s="8"/>
      <c r="H1" s="8"/>
      <c r="I1" s="8"/>
      <c r="J1" s="8"/>
      <c r="K1" s="352" t="s">
        <v>533</v>
      </c>
      <c r="L1" s="353"/>
      <c r="M1" s="353"/>
      <c r="N1" s="353"/>
      <c r="O1" s="353"/>
      <c r="P1" s="353"/>
      <c r="Q1" s="353"/>
      <c r="R1" s="353"/>
      <c r="S1" s="353"/>
      <c r="T1" s="353"/>
      <c r="U1" s="353"/>
    </row>
    <row r="2" spans="1:21" ht="16.5" customHeight="1" x14ac:dyDescent="0.2">
      <c r="A2" s="11"/>
      <c r="B2" s="11"/>
      <c r="C2" s="11"/>
      <c r="D2" s="11"/>
      <c r="E2" s="11"/>
      <c r="F2" s="11"/>
      <c r="G2" s="11"/>
      <c r="H2" s="11"/>
      <c r="I2" s="11"/>
      <c r="J2" s="11"/>
      <c r="K2" s="11"/>
      <c r="L2" s="12" t="s">
        <v>59</v>
      </c>
      <c r="M2" s="105" t="s">
        <v>534</v>
      </c>
      <c r="N2" s="105" t="s">
        <v>535</v>
      </c>
      <c r="O2" s="105" t="s">
        <v>536</v>
      </c>
      <c r="P2" s="105" t="s">
        <v>537</v>
      </c>
      <c r="Q2" s="105" t="s">
        <v>538</v>
      </c>
      <c r="R2" s="105" t="s">
        <v>539</v>
      </c>
      <c r="S2" s="105" t="s">
        <v>540</v>
      </c>
      <c r="T2" s="105" t="s">
        <v>541</v>
      </c>
      <c r="U2" s="105" t="s">
        <v>542</v>
      </c>
    </row>
    <row r="3" spans="1:21" ht="16.5" customHeight="1" x14ac:dyDescent="0.2">
      <c r="A3" s="7" t="s">
        <v>543</v>
      </c>
      <c r="B3" s="7"/>
      <c r="C3" s="7"/>
      <c r="D3" s="7"/>
      <c r="E3" s="7"/>
      <c r="F3" s="7"/>
      <c r="G3" s="7"/>
      <c r="H3" s="7"/>
      <c r="I3" s="7"/>
      <c r="J3" s="7"/>
      <c r="K3" s="7"/>
      <c r="L3" s="9"/>
      <c r="M3" s="10"/>
      <c r="N3" s="10"/>
      <c r="O3" s="10"/>
      <c r="P3" s="10"/>
      <c r="Q3" s="10"/>
      <c r="R3" s="10"/>
      <c r="S3" s="10"/>
      <c r="T3" s="10"/>
      <c r="U3" s="10"/>
    </row>
    <row r="4" spans="1:21" ht="16.5" customHeight="1" x14ac:dyDescent="0.2">
      <c r="A4" s="7"/>
      <c r="B4" s="7" t="s">
        <v>204</v>
      </c>
      <c r="C4" s="7"/>
      <c r="D4" s="7"/>
      <c r="E4" s="7"/>
      <c r="F4" s="7"/>
      <c r="G4" s="7"/>
      <c r="H4" s="7"/>
      <c r="I4" s="7"/>
      <c r="J4" s="7"/>
      <c r="K4" s="7"/>
      <c r="L4" s="9"/>
      <c r="M4" s="10"/>
      <c r="N4" s="10"/>
      <c r="O4" s="10"/>
      <c r="P4" s="10"/>
      <c r="Q4" s="10"/>
      <c r="R4" s="10"/>
      <c r="S4" s="10"/>
      <c r="T4" s="10"/>
      <c r="U4" s="10"/>
    </row>
    <row r="5" spans="1:21" ht="16.5" customHeight="1" x14ac:dyDescent="0.2">
      <c r="A5" s="7"/>
      <c r="B5" s="7"/>
      <c r="C5" s="7" t="s">
        <v>514</v>
      </c>
      <c r="D5" s="7"/>
      <c r="E5" s="7"/>
      <c r="F5" s="7"/>
      <c r="G5" s="7"/>
      <c r="H5" s="7"/>
      <c r="I5" s="7"/>
      <c r="J5" s="7"/>
      <c r="K5" s="7"/>
      <c r="L5" s="9" t="s">
        <v>76</v>
      </c>
      <c r="M5" s="211">
        <v>2083</v>
      </c>
      <c r="N5" s="206" t="s">
        <v>181</v>
      </c>
      <c r="O5" s="211">
        <v>2227</v>
      </c>
      <c r="P5" s="211">
        <v>1487</v>
      </c>
      <c r="Q5" s="209">
        <v>478</v>
      </c>
      <c r="R5" s="206" t="s">
        <v>181</v>
      </c>
      <c r="S5" s="206" t="s">
        <v>181</v>
      </c>
      <c r="T5" s="211">
        <v>1298</v>
      </c>
      <c r="U5" s="211">
        <v>7573</v>
      </c>
    </row>
    <row r="6" spans="1:21" ht="16.5" customHeight="1" x14ac:dyDescent="0.2">
      <c r="A6" s="7"/>
      <c r="B6" s="7"/>
      <c r="C6" s="7" t="s">
        <v>544</v>
      </c>
      <c r="D6" s="7"/>
      <c r="E6" s="7"/>
      <c r="F6" s="7"/>
      <c r="G6" s="7"/>
      <c r="H6" s="7"/>
      <c r="I6" s="7"/>
      <c r="J6" s="7"/>
      <c r="K6" s="7"/>
      <c r="L6" s="9" t="s">
        <v>319</v>
      </c>
      <c r="M6" s="213">
        <v>225.2</v>
      </c>
      <c r="N6" s="207" t="s">
        <v>181</v>
      </c>
      <c r="O6" s="213">
        <v>298.39999999999998</v>
      </c>
      <c r="P6" s="213">
        <v>434.7</v>
      </c>
      <c r="Q6" s="213">
        <v>351.4</v>
      </c>
      <c r="R6" s="207" t="s">
        <v>181</v>
      </c>
      <c r="S6" s="207" t="s">
        <v>181</v>
      </c>
      <c r="T6" s="213">
        <v>499.2</v>
      </c>
      <c r="U6" s="213">
        <v>312.89999999999998</v>
      </c>
    </row>
    <row r="7" spans="1:21" ht="16.5" customHeight="1" x14ac:dyDescent="0.2">
      <c r="A7" s="7"/>
      <c r="B7" s="7" t="s">
        <v>205</v>
      </c>
      <c r="C7" s="7"/>
      <c r="D7" s="7"/>
      <c r="E7" s="7"/>
      <c r="F7" s="7"/>
      <c r="G7" s="7"/>
      <c r="H7" s="7"/>
      <c r="I7" s="7"/>
      <c r="J7" s="7"/>
      <c r="K7" s="7"/>
      <c r="L7" s="9"/>
      <c r="M7" s="10"/>
      <c r="N7" s="10"/>
      <c r="O7" s="10"/>
      <c r="P7" s="10"/>
      <c r="Q7" s="10"/>
      <c r="R7" s="10"/>
      <c r="S7" s="10"/>
      <c r="T7" s="10"/>
      <c r="U7" s="10"/>
    </row>
    <row r="8" spans="1:21" ht="16.5" customHeight="1" x14ac:dyDescent="0.2">
      <c r="A8" s="7"/>
      <c r="B8" s="7"/>
      <c r="C8" s="7" t="s">
        <v>514</v>
      </c>
      <c r="D8" s="7"/>
      <c r="E8" s="7"/>
      <c r="F8" s="7"/>
      <c r="G8" s="7"/>
      <c r="H8" s="7"/>
      <c r="I8" s="7"/>
      <c r="J8" s="7"/>
      <c r="K8" s="7"/>
      <c r="L8" s="9" t="s">
        <v>76</v>
      </c>
      <c r="M8" s="212">
        <v>40199</v>
      </c>
      <c r="N8" s="206" t="s">
        <v>181</v>
      </c>
      <c r="O8" s="212">
        <v>27239</v>
      </c>
      <c r="P8" s="212">
        <v>12603</v>
      </c>
      <c r="Q8" s="211">
        <v>9858</v>
      </c>
      <c r="R8" s="206" t="s">
        <v>181</v>
      </c>
      <c r="S8" s="206" t="s">
        <v>181</v>
      </c>
      <c r="T8" s="209">
        <v>986</v>
      </c>
      <c r="U8" s="212">
        <v>90885</v>
      </c>
    </row>
    <row r="9" spans="1:21" ht="16.5" customHeight="1" x14ac:dyDescent="0.2">
      <c r="A9" s="7"/>
      <c r="B9" s="7"/>
      <c r="C9" s="7" t="s">
        <v>544</v>
      </c>
      <c r="D9" s="7"/>
      <c r="E9" s="7"/>
      <c r="F9" s="7"/>
      <c r="G9" s="7"/>
      <c r="H9" s="7"/>
      <c r="I9" s="7"/>
      <c r="J9" s="7"/>
      <c r="K9" s="7"/>
      <c r="L9" s="9" t="s">
        <v>319</v>
      </c>
      <c r="M9" s="210">
        <v>95.2</v>
      </c>
      <c r="N9" s="207" t="s">
        <v>181</v>
      </c>
      <c r="O9" s="213">
        <v>104.4</v>
      </c>
      <c r="P9" s="210">
        <v>96.1</v>
      </c>
      <c r="Q9" s="213">
        <v>100.6</v>
      </c>
      <c r="R9" s="207" t="s">
        <v>181</v>
      </c>
      <c r="S9" s="207" t="s">
        <v>181</v>
      </c>
      <c r="T9" s="213">
        <v>121.9</v>
      </c>
      <c r="U9" s="210">
        <v>98.8</v>
      </c>
    </row>
    <row r="10" spans="1:21" ht="16.5" customHeight="1" x14ac:dyDescent="0.2">
      <c r="A10" s="7" t="s">
        <v>545</v>
      </c>
      <c r="B10" s="7"/>
      <c r="C10" s="7"/>
      <c r="D10" s="7"/>
      <c r="E10" s="7"/>
      <c r="F10" s="7"/>
      <c r="G10" s="7"/>
      <c r="H10" s="7"/>
      <c r="I10" s="7"/>
      <c r="J10" s="7"/>
      <c r="K10" s="7"/>
      <c r="L10" s="9"/>
      <c r="M10" s="10"/>
      <c r="N10" s="10"/>
      <c r="O10" s="10"/>
      <c r="P10" s="10"/>
      <c r="Q10" s="10"/>
      <c r="R10" s="10"/>
      <c r="S10" s="10"/>
      <c r="T10" s="10"/>
      <c r="U10" s="10"/>
    </row>
    <row r="11" spans="1:21" ht="16.5" customHeight="1" x14ac:dyDescent="0.2">
      <c r="A11" s="7"/>
      <c r="B11" s="7" t="s">
        <v>204</v>
      </c>
      <c r="C11" s="7"/>
      <c r="D11" s="7"/>
      <c r="E11" s="7"/>
      <c r="F11" s="7"/>
      <c r="G11" s="7"/>
      <c r="H11" s="7"/>
      <c r="I11" s="7"/>
      <c r="J11" s="7"/>
      <c r="K11" s="7"/>
      <c r="L11" s="9"/>
      <c r="M11" s="10"/>
      <c r="N11" s="10"/>
      <c r="O11" s="10"/>
      <c r="P11" s="10"/>
      <c r="Q11" s="10"/>
      <c r="R11" s="10"/>
      <c r="S11" s="10"/>
      <c r="T11" s="10"/>
      <c r="U11" s="10"/>
    </row>
    <row r="12" spans="1:21" ht="16.5" customHeight="1" x14ac:dyDescent="0.2">
      <c r="A12" s="7"/>
      <c r="B12" s="7"/>
      <c r="C12" s="7" t="s">
        <v>514</v>
      </c>
      <c r="D12" s="7"/>
      <c r="E12" s="7"/>
      <c r="F12" s="7"/>
      <c r="G12" s="7"/>
      <c r="H12" s="7"/>
      <c r="I12" s="7"/>
      <c r="J12" s="7"/>
      <c r="K12" s="7"/>
      <c r="L12" s="9" t="s">
        <v>76</v>
      </c>
      <c r="M12" s="211">
        <v>1986</v>
      </c>
      <c r="N12" s="206" t="s">
        <v>181</v>
      </c>
      <c r="O12" s="211">
        <v>2137</v>
      </c>
      <c r="P12" s="211">
        <v>1473</v>
      </c>
      <c r="Q12" s="209">
        <v>457</v>
      </c>
      <c r="R12" s="206" t="s">
        <v>181</v>
      </c>
      <c r="S12" s="206" t="s">
        <v>181</v>
      </c>
      <c r="T12" s="211">
        <v>1313</v>
      </c>
      <c r="U12" s="211">
        <v>7366</v>
      </c>
    </row>
    <row r="13" spans="1:21" ht="16.5" customHeight="1" x14ac:dyDescent="0.2">
      <c r="A13" s="7"/>
      <c r="B13" s="7"/>
      <c r="C13" s="7" t="s">
        <v>544</v>
      </c>
      <c r="D13" s="7"/>
      <c r="E13" s="7"/>
      <c r="F13" s="7"/>
      <c r="G13" s="7"/>
      <c r="H13" s="7"/>
      <c r="I13" s="7"/>
      <c r="J13" s="7"/>
      <c r="K13" s="7"/>
      <c r="L13" s="9" t="s">
        <v>319</v>
      </c>
      <c r="M13" s="213">
        <v>223</v>
      </c>
      <c r="N13" s="207" t="s">
        <v>181</v>
      </c>
      <c r="O13" s="213">
        <v>296.7</v>
      </c>
      <c r="P13" s="213">
        <v>444.3</v>
      </c>
      <c r="Q13" s="213">
        <v>347.6</v>
      </c>
      <c r="R13" s="207" t="s">
        <v>181</v>
      </c>
      <c r="S13" s="207" t="s">
        <v>181</v>
      </c>
      <c r="T13" s="213">
        <v>520.4</v>
      </c>
      <c r="U13" s="213">
        <v>315</v>
      </c>
    </row>
    <row r="14" spans="1:21" ht="16.5" customHeight="1" x14ac:dyDescent="0.2">
      <c r="A14" s="7"/>
      <c r="B14" s="7" t="s">
        <v>205</v>
      </c>
      <c r="C14" s="7"/>
      <c r="D14" s="7"/>
      <c r="E14" s="7"/>
      <c r="F14" s="7"/>
      <c r="G14" s="7"/>
      <c r="H14" s="7"/>
      <c r="I14" s="7"/>
      <c r="J14" s="7"/>
      <c r="K14" s="7"/>
      <c r="L14" s="9"/>
      <c r="M14" s="10"/>
      <c r="N14" s="10"/>
      <c r="O14" s="10"/>
      <c r="P14" s="10"/>
      <c r="Q14" s="10"/>
      <c r="R14" s="10"/>
      <c r="S14" s="10"/>
      <c r="T14" s="10"/>
      <c r="U14" s="10"/>
    </row>
    <row r="15" spans="1:21" ht="16.5" customHeight="1" x14ac:dyDescent="0.2">
      <c r="A15" s="7"/>
      <c r="B15" s="7"/>
      <c r="C15" s="7" t="s">
        <v>514</v>
      </c>
      <c r="D15" s="7"/>
      <c r="E15" s="7"/>
      <c r="F15" s="7"/>
      <c r="G15" s="7"/>
      <c r="H15" s="7"/>
      <c r="I15" s="7"/>
      <c r="J15" s="7"/>
      <c r="K15" s="7"/>
      <c r="L15" s="9" t="s">
        <v>76</v>
      </c>
      <c r="M15" s="212">
        <v>40848</v>
      </c>
      <c r="N15" s="206" t="s">
        <v>181</v>
      </c>
      <c r="O15" s="212">
        <v>27431</v>
      </c>
      <c r="P15" s="212">
        <v>12624</v>
      </c>
      <c r="Q15" s="212">
        <v>10041</v>
      </c>
      <c r="R15" s="206" t="s">
        <v>181</v>
      </c>
      <c r="S15" s="206" t="s">
        <v>181</v>
      </c>
      <c r="T15" s="211">
        <v>1037</v>
      </c>
      <c r="U15" s="212">
        <v>91981</v>
      </c>
    </row>
    <row r="16" spans="1:21" ht="16.5" customHeight="1" x14ac:dyDescent="0.2">
      <c r="A16" s="7"/>
      <c r="B16" s="7"/>
      <c r="C16" s="7" t="s">
        <v>544</v>
      </c>
      <c r="D16" s="7"/>
      <c r="E16" s="7"/>
      <c r="F16" s="7"/>
      <c r="G16" s="7"/>
      <c r="H16" s="7"/>
      <c r="I16" s="7"/>
      <c r="J16" s="7"/>
      <c r="K16" s="7"/>
      <c r="L16" s="9" t="s">
        <v>319</v>
      </c>
      <c r="M16" s="210">
        <v>98.8</v>
      </c>
      <c r="N16" s="207" t="s">
        <v>181</v>
      </c>
      <c r="O16" s="213">
        <v>107.9</v>
      </c>
      <c r="P16" s="210">
        <v>98.2</v>
      </c>
      <c r="Q16" s="213">
        <v>104</v>
      </c>
      <c r="R16" s="207" t="s">
        <v>181</v>
      </c>
      <c r="S16" s="207" t="s">
        <v>181</v>
      </c>
      <c r="T16" s="213">
        <v>129.5</v>
      </c>
      <c r="U16" s="213">
        <v>102.1</v>
      </c>
    </row>
    <row r="17" spans="1:21" ht="16.5" customHeight="1" x14ac:dyDescent="0.2">
      <c r="A17" s="7" t="s">
        <v>546</v>
      </c>
      <c r="B17" s="7"/>
      <c r="C17" s="7"/>
      <c r="D17" s="7"/>
      <c r="E17" s="7"/>
      <c r="F17" s="7"/>
      <c r="G17" s="7"/>
      <c r="H17" s="7"/>
      <c r="I17" s="7"/>
      <c r="J17" s="7"/>
      <c r="K17" s="7"/>
      <c r="L17" s="9"/>
      <c r="M17" s="10"/>
      <c r="N17" s="10"/>
      <c r="O17" s="10"/>
      <c r="P17" s="10"/>
      <c r="Q17" s="10"/>
      <c r="R17" s="10"/>
      <c r="S17" s="10"/>
      <c r="T17" s="10"/>
      <c r="U17" s="10"/>
    </row>
    <row r="18" spans="1:21" ht="16.5" customHeight="1" x14ac:dyDescent="0.2">
      <c r="A18" s="7"/>
      <c r="B18" s="7" t="s">
        <v>204</v>
      </c>
      <c r="C18" s="7"/>
      <c r="D18" s="7"/>
      <c r="E18" s="7"/>
      <c r="F18" s="7"/>
      <c r="G18" s="7"/>
      <c r="H18" s="7"/>
      <c r="I18" s="7"/>
      <c r="J18" s="7"/>
      <c r="K18" s="7"/>
      <c r="L18" s="9"/>
      <c r="M18" s="10"/>
      <c r="N18" s="10"/>
      <c r="O18" s="10"/>
      <c r="P18" s="10"/>
      <c r="Q18" s="10"/>
      <c r="R18" s="10"/>
      <c r="S18" s="10"/>
      <c r="T18" s="10"/>
      <c r="U18" s="10"/>
    </row>
    <row r="19" spans="1:21" ht="16.5" customHeight="1" x14ac:dyDescent="0.2">
      <c r="A19" s="7"/>
      <c r="B19" s="7"/>
      <c r="C19" s="7" t="s">
        <v>514</v>
      </c>
      <c r="D19" s="7"/>
      <c r="E19" s="7"/>
      <c r="F19" s="7"/>
      <c r="G19" s="7"/>
      <c r="H19" s="7"/>
      <c r="I19" s="7"/>
      <c r="J19" s="7"/>
      <c r="K19" s="7"/>
      <c r="L19" s="9" t="s">
        <v>76</v>
      </c>
      <c r="M19" s="211">
        <v>1860</v>
      </c>
      <c r="N19" s="206" t="s">
        <v>181</v>
      </c>
      <c r="O19" s="211">
        <v>2007</v>
      </c>
      <c r="P19" s="211">
        <v>1450</v>
      </c>
      <c r="Q19" s="209">
        <v>443</v>
      </c>
      <c r="R19" s="206" t="s">
        <v>181</v>
      </c>
      <c r="S19" s="206" t="s">
        <v>181</v>
      </c>
      <c r="T19" s="211">
        <v>1352</v>
      </c>
      <c r="U19" s="211">
        <v>7112</v>
      </c>
    </row>
    <row r="20" spans="1:21" ht="16.5" customHeight="1" x14ac:dyDescent="0.2">
      <c r="A20" s="7"/>
      <c r="B20" s="7"/>
      <c r="C20" s="7" t="s">
        <v>544</v>
      </c>
      <c r="D20" s="7"/>
      <c r="E20" s="7"/>
      <c r="F20" s="7"/>
      <c r="G20" s="7"/>
      <c r="H20" s="7"/>
      <c r="I20" s="7"/>
      <c r="J20" s="7"/>
      <c r="K20" s="7"/>
      <c r="L20" s="9" t="s">
        <v>319</v>
      </c>
      <c r="M20" s="213">
        <v>216.4</v>
      </c>
      <c r="N20" s="207" t="s">
        <v>181</v>
      </c>
      <c r="O20" s="213">
        <v>287.60000000000002</v>
      </c>
      <c r="P20" s="213">
        <v>447.3</v>
      </c>
      <c r="Q20" s="213">
        <v>355.1</v>
      </c>
      <c r="R20" s="207" t="s">
        <v>181</v>
      </c>
      <c r="S20" s="207" t="s">
        <v>181</v>
      </c>
      <c r="T20" s="213">
        <v>550</v>
      </c>
      <c r="U20" s="213">
        <v>314</v>
      </c>
    </row>
    <row r="21" spans="1:21" ht="16.5" customHeight="1" x14ac:dyDescent="0.2">
      <c r="A21" s="7"/>
      <c r="B21" s="7" t="s">
        <v>205</v>
      </c>
      <c r="C21" s="7"/>
      <c r="D21" s="7"/>
      <c r="E21" s="7"/>
      <c r="F21" s="7"/>
      <c r="G21" s="7"/>
      <c r="H21" s="7"/>
      <c r="I21" s="7"/>
      <c r="J21" s="7"/>
      <c r="K21" s="7"/>
      <c r="L21" s="9"/>
      <c r="M21" s="10"/>
      <c r="N21" s="10"/>
      <c r="O21" s="10"/>
      <c r="P21" s="10"/>
      <c r="Q21" s="10"/>
      <c r="R21" s="10"/>
      <c r="S21" s="10"/>
      <c r="T21" s="10"/>
      <c r="U21" s="10"/>
    </row>
    <row r="22" spans="1:21" ht="16.5" customHeight="1" x14ac:dyDescent="0.2">
      <c r="A22" s="7"/>
      <c r="B22" s="7"/>
      <c r="C22" s="7" t="s">
        <v>514</v>
      </c>
      <c r="D22" s="7"/>
      <c r="E22" s="7"/>
      <c r="F22" s="7"/>
      <c r="G22" s="7"/>
      <c r="H22" s="7"/>
      <c r="I22" s="7"/>
      <c r="J22" s="7"/>
      <c r="K22" s="7"/>
      <c r="L22" s="9" t="s">
        <v>76</v>
      </c>
      <c r="M22" s="212">
        <v>40908</v>
      </c>
      <c r="N22" s="206" t="s">
        <v>181</v>
      </c>
      <c r="O22" s="212">
        <v>26825</v>
      </c>
      <c r="P22" s="212">
        <v>12480</v>
      </c>
      <c r="Q22" s="212">
        <v>10127</v>
      </c>
      <c r="R22" s="206" t="s">
        <v>181</v>
      </c>
      <c r="S22" s="206" t="s">
        <v>181</v>
      </c>
      <c r="T22" s="211">
        <v>1027</v>
      </c>
      <c r="U22" s="212">
        <v>91367</v>
      </c>
    </row>
    <row r="23" spans="1:21" ht="16.5" customHeight="1" x14ac:dyDescent="0.2">
      <c r="A23" s="7"/>
      <c r="B23" s="7"/>
      <c r="C23" s="7" t="s">
        <v>544</v>
      </c>
      <c r="D23" s="7"/>
      <c r="E23" s="7"/>
      <c r="F23" s="7"/>
      <c r="G23" s="7"/>
      <c r="H23" s="7"/>
      <c r="I23" s="7"/>
      <c r="J23" s="7"/>
      <c r="K23" s="7"/>
      <c r="L23" s="9" t="s">
        <v>319</v>
      </c>
      <c r="M23" s="213">
        <v>101.4</v>
      </c>
      <c r="N23" s="207" t="s">
        <v>181</v>
      </c>
      <c r="O23" s="213">
        <v>108.5</v>
      </c>
      <c r="P23" s="210">
        <v>99.3</v>
      </c>
      <c r="Q23" s="213">
        <v>106.9</v>
      </c>
      <c r="R23" s="207" t="s">
        <v>181</v>
      </c>
      <c r="S23" s="207" t="s">
        <v>181</v>
      </c>
      <c r="T23" s="213">
        <v>129.80000000000001</v>
      </c>
      <c r="U23" s="213">
        <v>104</v>
      </c>
    </row>
    <row r="24" spans="1:21" ht="16.5" customHeight="1" x14ac:dyDescent="0.2">
      <c r="A24" s="7" t="s">
        <v>547</v>
      </c>
      <c r="B24" s="7"/>
      <c r="C24" s="7"/>
      <c r="D24" s="7"/>
      <c r="E24" s="7"/>
      <c r="F24" s="7"/>
      <c r="G24" s="7"/>
      <c r="H24" s="7"/>
      <c r="I24" s="7"/>
      <c r="J24" s="7"/>
      <c r="K24" s="7"/>
      <c r="L24" s="9"/>
      <c r="M24" s="10"/>
      <c r="N24" s="10"/>
      <c r="O24" s="10"/>
      <c r="P24" s="10"/>
      <c r="Q24" s="10"/>
      <c r="R24" s="10"/>
      <c r="S24" s="10"/>
      <c r="T24" s="10"/>
      <c r="U24" s="10"/>
    </row>
    <row r="25" spans="1:21" ht="16.5" customHeight="1" x14ac:dyDescent="0.2">
      <c r="A25" s="7"/>
      <c r="B25" s="7" t="s">
        <v>204</v>
      </c>
      <c r="C25" s="7"/>
      <c r="D25" s="7"/>
      <c r="E25" s="7"/>
      <c r="F25" s="7"/>
      <c r="G25" s="7"/>
      <c r="H25" s="7"/>
      <c r="I25" s="7"/>
      <c r="J25" s="7"/>
      <c r="K25" s="7"/>
      <c r="L25" s="9"/>
      <c r="M25" s="10"/>
      <c r="N25" s="10"/>
      <c r="O25" s="10"/>
      <c r="P25" s="10"/>
      <c r="Q25" s="10"/>
      <c r="R25" s="10"/>
      <c r="S25" s="10"/>
      <c r="T25" s="10"/>
      <c r="U25" s="10"/>
    </row>
    <row r="26" spans="1:21" ht="16.5" customHeight="1" x14ac:dyDescent="0.2">
      <c r="A26" s="7"/>
      <c r="B26" s="7"/>
      <c r="C26" s="7" t="s">
        <v>514</v>
      </c>
      <c r="D26" s="7"/>
      <c r="E26" s="7"/>
      <c r="F26" s="7"/>
      <c r="G26" s="7"/>
      <c r="H26" s="7"/>
      <c r="I26" s="7"/>
      <c r="J26" s="7"/>
      <c r="K26" s="7"/>
      <c r="L26" s="9" t="s">
        <v>76</v>
      </c>
      <c r="M26" s="211">
        <v>1775</v>
      </c>
      <c r="N26" s="206" t="s">
        <v>181</v>
      </c>
      <c r="O26" s="211">
        <v>1932</v>
      </c>
      <c r="P26" s="211">
        <v>1411</v>
      </c>
      <c r="Q26" s="209">
        <v>426</v>
      </c>
      <c r="R26" s="206" t="s">
        <v>181</v>
      </c>
      <c r="S26" s="206" t="s">
        <v>181</v>
      </c>
      <c r="T26" s="211">
        <v>1347</v>
      </c>
      <c r="U26" s="211">
        <v>6891</v>
      </c>
    </row>
    <row r="27" spans="1:21" ht="16.5" customHeight="1" x14ac:dyDescent="0.2">
      <c r="A27" s="7"/>
      <c r="B27" s="7"/>
      <c r="C27" s="7" t="s">
        <v>544</v>
      </c>
      <c r="D27" s="7"/>
      <c r="E27" s="7"/>
      <c r="F27" s="7"/>
      <c r="G27" s="7"/>
      <c r="H27" s="7"/>
      <c r="I27" s="7"/>
      <c r="J27" s="7"/>
      <c r="K27" s="7"/>
      <c r="L27" s="9" t="s">
        <v>319</v>
      </c>
      <c r="M27" s="213">
        <v>215</v>
      </c>
      <c r="N27" s="207" t="s">
        <v>181</v>
      </c>
      <c r="O27" s="213">
        <v>290.60000000000002</v>
      </c>
      <c r="P27" s="213">
        <v>456.3</v>
      </c>
      <c r="Q27" s="213">
        <v>347.1</v>
      </c>
      <c r="R27" s="207" t="s">
        <v>181</v>
      </c>
      <c r="S27" s="207" t="s">
        <v>181</v>
      </c>
      <c r="T27" s="213">
        <v>587.6</v>
      </c>
      <c r="U27" s="213">
        <v>318</v>
      </c>
    </row>
    <row r="28" spans="1:21" ht="16.5" customHeight="1" x14ac:dyDescent="0.2">
      <c r="A28" s="7"/>
      <c r="B28" s="7" t="s">
        <v>205</v>
      </c>
      <c r="C28" s="7"/>
      <c r="D28" s="7"/>
      <c r="E28" s="7"/>
      <c r="F28" s="7"/>
      <c r="G28" s="7"/>
      <c r="H28" s="7"/>
      <c r="I28" s="7"/>
      <c r="J28" s="7"/>
      <c r="K28" s="7"/>
      <c r="L28" s="9"/>
      <c r="M28" s="10"/>
      <c r="N28" s="10"/>
      <c r="O28" s="10"/>
      <c r="P28" s="10"/>
      <c r="Q28" s="10"/>
      <c r="R28" s="10"/>
      <c r="S28" s="10"/>
      <c r="T28" s="10"/>
      <c r="U28" s="10"/>
    </row>
    <row r="29" spans="1:21" ht="16.5" customHeight="1" x14ac:dyDescent="0.2">
      <c r="A29" s="7"/>
      <c r="B29" s="7"/>
      <c r="C29" s="7" t="s">
        <v>514</v>
      </c>
      <c r="D29" s="7"/>
      <c r="E29" s="7"/>
      <c r="F29" s="7"/>
      <c r="G29" s="7"/>
      <c r="H29" s="7"/>
      <c r="I29" s="7"/>
      <c r="J29" s="7"/>
      <c r="K29" s="7"/>
      <c r="L29" s="9" t="s">
        <v>76</v>
      </c>
      <c r="M29" s="212">
        <v>40722</v>
      </c>
      <c r="N29" s="206" t="s">
        <v>181</v>
      </c>
      <c r="O29" s="212">
        <v>26528</v>
      </c>
      <c r="P29" s="212">
        <v>12313</v>
      </c>
      <c r="Q29" s="212">
        <v>10039</v>
      </c>
      <c r="R29" s="206" t="s">
        <v>181</v>
      </c>
      <c r="S29" s="206" t="s">
        <v>181</v>
      </c>
      <c r="T29" s="211">
        <v>1053</v>
      </c>
      <c r="U29" s="212">
        <v>90655</v>
      </c>
    </row>
    <row r="30" spans="1:21" ht="16.5" customHeight="1" x14ac:dyDescent="0.2">
      <c r="A30" s="7"/>
      <c r="B30" s="7"/>
      <c r="C30" s="7" t="s">
        <v>544</v>
      </c>
      <c r="D30" s="7"/>
      <c r="E30" s="7"/>
      <c r="F30" s="7"/>
      <c r="G30" s="7"/>
      <c r="H30" s="7"/>
      <c r="I30" s="7"/>
      <c r="J30" s="7"/>
      <c r="K30" s="7"/>
      <c r="L30" s="9" t="s">
        <v>319</v>
      </c>
      <c r="M30" s="213">
        <v>103</v>
      </c>
      <c r="N30" s="207" t="s">
        <v>181</v>
      </c>
      <c r="O30" s="213">
        <v>109.9</v>
      </c>
      <c r="P30" s="210">
        <v>99.6</v>
      </c>
      <c r="Q30" s="213">
        <v>108</v>
      </c>
      <c r="R30" s="207" t="s">
        <v>181</v>
      </c>
      <c r="S30" s="207" t="s">
        <v>181</v>
      </c>
      <c r="T30" s="213">
        <v>133.69999999999999</v>
      </c>
      <c r="U30" s="213">
        <v>105.3</v>
      </c>
    </row>
    <row r="31" spans="1:21" ht="16.5" customHeight="1" x14ac:dyDescent="0.2">
      <c r="A31" s="7" t="s">
        <v>548</v>
      </c>
      <c r="B31" s="7"/>
      <c r="C31" s="7"/>
      <c r="D31" s="7"/>
      <c r="E31" s="7"/>
      <c r="F31" s="7"/>
      <c r="G31" s="7"/>
      <c r="H31" s="7"/>
      <c r="I31" s="7"/>
      <c r="J31" s="7"/>
      <c r="K31" s="7"/>
      <c r="L31" s="9"/>
      <c r="M31" s="10"/>
      <c r="N31" s="10"/>
      <c r="O31" s="10"/>
      <c r="P31" s="10"/>
      <c r="Q31" s="10"/>
      <c r="R31" s="10"/>
      <c r="S31" s="10"/>
      <c r="T31" s="10"/>
      <c r="U31" s="10"/>
    </row>
    <row r="32" spans="1:21" ht="16.5" customHeight="1" x14ac:dyDescent="0.2">
      <c r="A32" s="7"/>
      <c r="B32" s="7" t="s">
        <v>204</v>
      </c>
      <c r="C32" s="7"/>
      <c r="D32" s="7"/>
      <c r="E32" s="7"/>
      <c r="F32" s="7"/>
      <c r="G32" s="7"/>
      <c r="H32" s="7"/>
      <c r="I32" s="7"/>
      <c r="J32" s="7"/>
      <c r="K32" s="7"/>
      <c r="L32" s="9"/>
      <c r="M32" s="10"/>
      <c r="N32" s="10"/>
      <c r="O32" s="10"/>
      <c r="P32" s="10"/>
      <c r="Q32" s="10"/>
      <c r="R32" s="10"/>
      <c r="S32" s="10"/>
      <c r="T32" s="10"/>
      <c r="U32" s="10"/>
    </row>
    <row r="33" spans="1:21" ht="16.5" customHeight="1" x14ac:dyDescent="0.2">
      <c r="A33" s="7"/>
      <c r="B33" s="7"/>
      <c r="C33" s="7" t="s">
        <v>514</v>
      </c>
      <c r="D33" s="7"/>
      <c r="E33" s="7"/>
      <c r="F33" s="7"/>
      <c r="G33" s="7"/>
      <c r="H33" s="7"/>
      <c r="I33" s="7"/>
      <c r="J33" s="7"/>
      <c r="K33" s="7"/>
      <c r="L33" s="9" t="s">
        <v>76</v>
      </c>
      <c r="M33" s="211">
        <v>1702</v>
      </c>
      <c r="N33" s="206" t="s">
        <v>181</v>
      </c>
      <c r="O33" s="211">
        <v>1868</v>
      </c>
      <c r="P33" s="211">
        <v>1388</v>
      </c>
      <c r="Q33" s="209">
        <v>398</v>
      </c>
      <c r="R33" s="206" t="s">
        <v>181</v>
      </c>
      <c r="S33" s="206" t="s">
        <v>181</v>
      </c>
      <c r="T33" s="211">
        <v>1379</v>
      </c>
      <c r="U33" s="211">
        <v>6735</v>
      </c>
    </row>
    <row r="34" spans="1:21" ht="16.5" customHeight="1" x14ac:dyDescent="0.2">
      <c r="A34" s="7"/>
      <c r="B34" s="7"/>
      <c r="C34" s="7" t="s">
        <v>544</v>
      </c>
      <c r="D34" s="7"/>
      <c r="E34" s="7"/>
      <c r="F34" s="7"/>
      <c r="G34" s="7"/>
      <c r="H34" s="7"/>
      <c r="I34" s="7"/>
      <c r="J34" s="7"/>
      <c r="K34" s="7"/>
      <c r="L34" s="9" t="s">
        <v>319</v>
      </c>
      <c r="M34" s="213">
        <v>214.3</v>
      </c>
      <c r="N34" s="207" t="s">
        <v>181</v>
      </c>
      <c r="O34" s="213">
        <v>296.2</v>
      </c>
      <c r="P34" s="213">
        <v>466.7</v>
      </c>
      <c r="Q34" s="213">
        <v>342</v>
      </c>
      <c r="R34" s="207" t="s">
        <v>181</v>
      </c>
      <c r="S34" s="207" t="s">
        <v>181</v>
      </c>
      <c r="T34" s="213">
        <v>618.29999999999995</v>
      </c>
      <c r="U34" s="213">
        <v>323.5</v>
      </c>
    </row>
    <row r="35" spans="1:21" ht="16.5" customHeight="1" x14ac:dyDescent="0.2">
      <c r="A35" s="7"/>
      <c r="B35" s="7" t="s">
        <v>205</v>
      </c>
      <c r="C35" s="7"/>
      <c r="D35" s="7"/>
      <c r="E35" s="7"/>
      <c r="F35" s="7"/>
      <c r="G35" s="7"/>
      <c r="H35" s="7"/>
      <c r="I35" s="7"/>
      <c r="J35" s="7"/>
      <c r="K35" s="7"/>
      <c r="L35" s="9"/>
      <c r="M35" s="10"/>
      <c r="N35" s="10"/>
      <c r="O35" s="10"/>
      <c r="P35" s="10"/>
      <c r="Q35" s="10"/>
      <c r="R35" s="10"/>
      <c r="S35" s="10"/>
      <c r="T35" s="10"/>
      <c r="U35" s="10"/>
    </row>
    <row r="36" spans="1:21" ht="16.5" customHeight="1" x14ac:dyDescent="0.2">
      <c r="A36" s="7"/>
      <c r="B36" s="7"/>
      <c r="C36" s="7" t="s">
        <v>514</v>
      </c>
      <c r="D36" s="7"/>
      <c r="E36" s="7"/>
      <c r="F36" s="7"/>
      <c r="G36" s="7"/>
      <c r="H36" s="7"/>
      <c r="I36" s="7"/>
      <c r="J36" s="7"/>
      <c r="K36" s="7"/>
      <c r="L36" s="9" t="s">
        <v>76</v>
      </c>
      <c r="M36" s="212">
        <v>40591</v>
      </c>
      <c r="N36" s="206" t="s">
        <v>181</v>
      </c>
      <c r="O36" s="212">
        <v>26002</v>
      </c>
      <c r="P36" s="212">
        <v>12068</v>
      </c>
      <c r="Q36" s="211">
        <v>9862</v>
      </c>
      <c r="R36" s="206" t="s">
        <v>181</v>
      </c>
      <c r="S36" s="206" t="s">
        <v>181</v>
      </c>
      <c r="T36" s="211">
        <v>1012</v>
      </c>
      <c r="U36" s="212">
        <v>89535</v>
      </c>
    </row>
    <row r="37" spans="1:21" ht="16.5" customHeight="1" x14ac:dyDescent="0.2">
      <c r="A37" s="7"/>
      <c r="B37" s="7"/>
      <c r="C37" s="7" t="s">
        <v>544</v>
      </c>
      <c r="D37" s="7"/>
      <c r="E37" s="7"/>
      <c r="F37" s="7"/>
      <c r="G37" s="7"/>
      <c r="H37" s="7"/>
      <c r="I37" s="7"/>
      <c r="J37" s="7"/>
      <c r="K37" s="7"/>
      <c r="L37" s="9" t="s">
        <v>319</v>
      </c>
      <c r="M37" s="213">
        <v>104.7</v>
      </c>
      <c r="N37" s="207" t="s">
        <v>181</v>
      </c>
      <c r="O37" s="213">
        <v>110.2</v>
      </c>
      <c r="P37" s="210">
        <v>99.3</v>
      </c>
      <c r="Q37" s="213">
        <v>108.3</v>
      </c>
      <c r="R37" s="207" t="s">
        <v>181</v>
      </c>
      <c r="S37" s="207" t="s">
        <v>181</v>
      </c>
      <c r="T37" s="213">
        <v>130.4</v>
      </c>
      <c r="U37" s="213">
        <v>106.1</v>
      </c>
    </row>
    <row r="38" spans="1:21" ht="16.5" customHeight="1" x14ac:dyDescent="0.2">
      <c r="A38" s="7" t="s">
        <v>549</v>
      </c>
      <c r="B38" s="7"/>
      <c r="C38" s="7"/>
      <c r="D38" s="7"/>
      <c r="E38" s="7"/>
      <c r="F38" s="7"/>
      <c r="G38" s="7"/>
      <c r="H38" s="7"/>
      <c r="I38" s="7"/>
      <c r="J38" s="7"/>
      <c r="K38" s="7"/>
      <c r="L38" s="9"/>
      <c r="M38" s="10"/>
      <c r="N38" s="10"/>
      <c r="O38" s="10"/>
      <c r="P38" s="10"/>
      <c r="Q38" s="10"/>
      <c r="R38" s="10"/>
      <c r="S38" s="10"/>
      <c r="T38" s="10"/>
      <c r="U38" s="10"/>
    </row>
    <row r="39" spans="1:21" ht="16.5" customHeight="1" x14ac:dyDescent="0.2">
      <c r="A39" s="7"/>
      <c r="B39" s="7" t="s">
        <v>204</v>
      </c>
      <c r="C39" s="7"/>
      <c r="D39" s="7"/>
      <c r="E39" s="7"/>
      <c r="F39" s="7"/>
      <c r="G39" s="7"/>
      <c r="H39" s="7"/>
      <c r="I39" s="7"/>
      <c r="J39" s="7"/>
      <c r="K39" s="7"/>
      <c r="L39" s="9"/>
      <c r="M39" s="10"/>
      <c r="N39" s="10"/>
      <c r="O39" s="10"/>
      <c r="P39" s="10"/>
      <c r="Q39" s="10"/>
      <c r="R39" s="10"/>
      <c r="S39" s="10"/>
      <c r="T39" s="10"/>
      <c r="U39" s="10"/>
    </row>
    <row r="40" spans="1:21" ht="16.5" customHeight="1" x14ac:dyDescent="0.2">
      <c r="A40" s="7"/>
      <c r="B40" s="7"/>
      <c r="C40" s="7" t="s">
        <v>514</v>
      </c>
      <c r="D40" s="7"/>
      <c r="E40" s="7"/>
      <c r="F40" s="7"/>
      <c r="G40" s="7"/>
      <c r="H40" s="7"/>
      <c r="I40" s="7"/>
      <c r="J40" s="7"/>
      <c r="K40" s="7"/>
      <c r="L40" s="9" t="s">
        <v>76</v>
      </c>
      <c r="M40" s="211">
        <v>1633</v>
      </c>
      <c r="N40" s="206" t="s">
        <v>181</v>
      </c>
      <c r="O40" s="211">
        <v>1768</v>
      </c>
      <c r="P40" s="211">
        <v>1322</v>
      </c>
      <c r="Q40" s="209">
        <v>405</v>
      </c>
      <c r="R40" s="206" t="s">
        <v>181</v>
      </c>
      <c r="S40" s="206" t="s">
        <v>181</v>
      </c>
      <c r="T40" s="211">
        <v>1382</v>
      </c>
      <c r="U40" s="211">
        <v>6510</v>
      </c>
    </row>
    <row r="41" spans="1:21" ht="16.5" customHeight="1" x14ac:dyDescent="0.2">
      <c r="A41" s="7"/>
      <c r="B41" s="7"/>
      <c r="C41" s="7" t="s">
        <v>544</v>
      </c>
      <c r="D41" s="7"/>
      <c r="E41" s="7"/>
      <c r="F41" s="7"/>
      <c r="G41" s="7"/>
      <c r="H41" s="7"/>
      <c r="I41" s="7"/>
      <c r="J41" s="7"/>
      <c r="K41" s="7"/>
      <c r="L41" s="9" t="s">
        <v>319</v>
      </c>
      <c r="M41" s="213">
        <v>214.2</v>
      </c>
      <c r="N41" s="207" t="s">
        <v>181</v>
      </c>
      <c r="O41" s="213">
        <v>291.2</v>
      </c>
      <c r="P41" s="213">
        <v>460.2</v>
      </c>
      <c r="Q41" s="213">
        <v>349</v>
      </c>
      <c r="R41" s="207" t="s">
        <v>181</v>
      </c>
      <c r="S41" s="207" t="s">
        <v>181</v>
      </c>
      <c r="T41" s="213">
        <v>649.20000000000005</v>
      </c>
      <c r="U41" s="213">
        <v>324.2</v>
      </c>
    </row>
    <row r="42" spans="1:21" ht="16.5" customHeight="1" x14ac:dyDescent="0.2">
      <c r="A42" s="7"/>
      <c r="B42" s="7" t="s">
        <v>205</v>
      </c>
      <c r="C42" s="7"/>
      <c r="D42" s="7"/>
      <c r="E42" s="7"/>
      <c r="F42" s="7"/>
      <c r="G42" s="7"/>
      <c r="H42" s="7"/>
      <c r="I42" s="7"/>
      <c r="J42" s="7"/>
      <c r="K42" s="7"/>
      <c r="L42" s="9"/>
      <c r="M42" s="10"/>
      <c r="N42" s="10"/>
      <c r="O42" s="10"/>
      <c r="P42" s="10"/>
      <c r="Q42" s="10"/>
      <c r="R42" s="10"/>
      <c r="S42" s="10"/>
      <c r="T42" s="10"/>
      <c r="U42" s="10"/>
    </row>
    <row r="43" spans="1:21" ht="16.5" customHeight="1" x14ac:dyDescent="0.2">
      <c r="A43" s="7"/>
      <c r="B43" s="7"/>
      <c r="C43" s="7" t="s">
        <v>514</v>
      </c>
      <c r="D43" s="7"/>
      <c r="E43" s="7"/>
      <c r="F43" s="7"/>
      <c r="G43" s="7"/>
      <c r="H43" s="7"/>
      <c r="I43" s="7"/>
      <c r="J43" s="7"/>
      <c r="K43" s="7"/>
      <c r="L43" s="9" t="s">
        <v>76</v>
      </c>
      <c r="M43" s="212">
        <v>40553</v>
      </c>
      <c r="N43" s="206" t="s">
        <v>181</v>
      </c>
      <c r="O43" s="212">
        <v>25947</v>
      </c>
      <c r="P43" s="212">
        <v>11830</v>
      </c>
      <c r="Q43" s="211">
        <v>9756</v>
      </c>
      <c r="R43" s="206" t="s">
        <v>181</v>
      </c>
      <c r="S43" s="206" t="s">
        <v>181</v>
      </c>
      <c r="T43" s="211">
        <v>1003</v>
      </c>
      <c r="U43" s="212">
        <v>89089</v>
      </c>
    </row>
    <row r="44" spans="1:21" ht="16.5" customHeight="1" x14ac:dyDescent="0.2">
      <c r="A44" s="7"/>
      <c r="B44" s="7"/>
      <c r="C44" s="7" t="s">
        <v>544</v>
      </c>
      <c r="D44" s="7"/>
      <c r="E44" s="7"/>
      <c r="F44" s="7"/>
      <c r="G44" s="7"/>
      <c r="H44" s="7"/>
      <c r="I44" s="7"/>
      <c r="J44" s="7"/>
      <c r="K44" s="7"/>
      <c r="L44" s="9" t="s">
        <v>319</v>
      </c>
      <c r="M44" s="213">
        <v>106.9</v>
      </c>
      <c r="N44" s="207" t="s">
        <v>181</v>
      </c>
      <c r="O44" s="213">
        <v>112.7</v>
      </c>
      <c r="P44" s="210">
        <v>99.5</v>
      </c>
      <c r="Q44" s="213">
        <v>109</v>
      </c>
      <c r="R44" s="207" t="s">
        <v>181</v>
      </c>
      <c r="S44" s="207" t="s">
        <v>181</v>
      </c>
      <c r="T44" s="213">
        <v>130.4</v>
      </c>
      <c r="U44" s="213">
        <v>107.9</v>
      </c>
    </row>
    <row r="45" spans="1:21" ht="16.5" customHeight="1" x14ac:dyDescent="0.2">
      <c r="A45" s="7" t="s">
        <v>550</v>
      </c>
      <c r="B45" s="7"/>
      <c r="C45" s="7"/>
      <c r="D45" s="7"/>
      <c r="E45" s="7"/>
      <c r="F45" s="7"/>
      <c r="G45" s="7"/>
      <c r="H45" s="7"/>
      <c r="I45" s="7"/>
      <c r="J45" s="7"/>
      <c r="K45" s="7"/>
      <c r="L45" s="9"/>
      <c r="M45" s="10"/>
      <c r="N45" s="10"/>
      <c r="O45" s="10"/>
      <c r="P45" s="10"/>
      <c r="Q45" s="10"/>
      <c r="R45" s="10"/>
      <c r="S45" s="10"/>
      <c r="T45" s="10"/>
      <c r="U45" s="10"/>
    </row>
    <row r="46" spans="1:21" ht="16.5" customHeight="1" x14ac:dyDescent="0.2">
      <c r="A46" s="7"/>
      <c r="B46" s="7" t="s">
        <v>204</v>
      </c>
      <c r="C46" s="7"/>
      <c r="D46" s="7"/>
      <c r="E46" s="7"/>
      <c r="F46" s="7"/>
      <c r="G46" s="7"/>
      <c r="H46" s="7"/>
      <c r="I46" s="7"/>
      <c r="J46" s="7"/>
      <c r="K46" s="7"/>
      <c r="L46" s="9"/>
      <c r="M46" s="10"/>
      <c r="N46" s="10"/>
      <c r="O46" s="10"/>
      <c r="P46" s="10"/>
      <c r="Q46" s="10"/>
      <c r="R46" s="10"/>
      <c r="S46" s="10"/>
      <c r="T46" s="10"/>
      <c r="U46" s="10"/>
    </row>
    <row r="47" spans="1:21" ht="16.5" customHeight="1" x14ac:dyDescent="0.2">
      <c r="A47" s="7"/>
      <c r="B47" s="7"/>
      <c r="C47" s="7" t="s">
        <v>514</v>
      </c>
      <c r="D47" s="7"/>
      <c r="E47" s="7"/>
      <c r="F47" s="7"/>
      <c r="G47" s="7"/>
      <c r="H47" s="7"/>
      <c r="I47" s="7"/>
      <c r="J47" s="7"/>
      <c r="K47" s="7"/>
      <c r="L47" s="9" t="s">
        <v>76</v>
      </c>
      <c r="M47" s="211">
        <v>1550</v>
      </c>
      <c r="N47" s="206" t="s">
        <v>181</v>
      </c>
      <c r="O47" s="211">
        <v>1673</v>
      </c>
      <c r="P47" s="211">
        <v>1274</v>
      </c>
      <c r="Q47" s="209">
        <v>389</v>
      </c>
      <c r="R47" s="206" t="s">
        <v>181</v>
      </c>
      <c r="S47" s="206" t="s">
        <v>181</v>
      </c>
      <c r="T47" s="211">
        <v>1347</v>
      </c>
      <c r="U47" s="211">
        <v>6233</v>
      </c>
    </row>
    <row r="48" spans="1:21" ht="16.5" customHeight="1" x14ac:dyDescent="0.2">
      <c r="A48" s="7"/>
      <c r="B48" s="7"/>
      <c r="C48" s="7" t="s">
        <v>544</v>
      </c>
      <c r="D48" s="7"/>
      <c r="E48" s="7"/>
      <c r="F48" s="7"/>
      <c r="G48" s="7"/>
      <c r="H48" s="7"/>
      <c r="I48" s="7"/>
      <c r="J48" s="7"/>
      <c r="K48" s="7"/>
      <c r="L48" s="9" t="s">
        <v>319</v>
      </c>
      <c r="M48" s="213">
        <v>212.9</v>
      </c>
      <c r="N48" s="207" t="s">
        <v>181</v>
      </c>
      <c r="O48" s="213">
        <v>290.60000000000002</v>
      </c>
      <c r="P48" s="213">
        <v>465.2</v>
      </c>
      <c r="Q48" s="213">
        <v>341.4</v>
      </c>
      <c r="R48" s="207" t="s">
        <v>181</v>
      </c>
      <c r="S48" s="207" t="s">
        <v>181</v>
      </c>
      <c r="T48" s="213">
        <v>654.29999999999995</v>
      </c>
      <c r="U48" s="213">
        <v>324</v>
      </c>
    </row>
    <row r="49" spans="1:21" ht="16.5" customHeight="1" x14ac:dyDescent="0.2">
      <c r="A49" s="7"/>
      <c r="B49" s="7" t="s">
        <v>205</v>
      </c>
      <c r="C49" s="7"/>
      <c r="D49" s="7"/>
      <c r="E49" s="7"/>
      <c r="F49" s="7"/>
      <c r="G49" s="7"/>
      <c r="H49" s="7"/>
      <c r="I49" s="7"/>
      <c r="J49" s="7"/>
      <c r="K49" s="7"/>
      <c r="L49" s="9"/>
      <c r="M49" s="10"/>
      <c r="N49" s="10"/>
      <c r="O49" s="10"/>
      <c r="P49" s="10"/>
      <c r="Q49" s="10"/>
      <c r="R49" s="10"/>
      <c r="S49" s="10"/>
      <c r="T49" s="10"/>
      <c r="U49" s="10"/>
    </row>
    <row r="50" spans="1:21" ht="16.5" customHeight="1" x14ac:dyDescent="0.2">
      <c r="A50" s="7"/>
      <c r="B50" s="7"/>
      <c r="C50" s="7" t="s">
        <v>514</v>
      </c>
      <c r="D50" s="7"/>
      <c r="E50" s="7"/>
      <c r="F50" s="7"/>
      <c r="G50" s="7"/>
      <c r="H50" s="7"/>
      <c r="I50" s="7"/>
      <c r="J50" s="7"/>
      <c r="K50" s="7"/>
      <c r="L50" s="9" t="s">
        <v>76</v>
      </c>
      <c r="M50" s="212">
        <v>40024</v>
      </c>
      <c r="N50" s="206" t="s">
        <v>181</v>
      </c>
      <c r="O50" s="212">
        <v>25397</v>
      </c>
      <c r="P50" s="212">
        <v>11635</v>
      </c>
      <c r="Q50" s="211">
        <v>9775</v>
      </c>
      <c r="R50" s="206" t="s">
        <v>181</v>
      </c>
      <c r="S50" s="206" t="s">
        <v>181</v>
      </c>
      <c r="T50" s="209">
        <v>964</v>
      </c>
      <c r="U50" s="212">
        <v>87795</v>
      </c>
    </row>
    <row r="51" spans="1:21" ht="16.5" customHeight="1" x14ac:dyDescent="0.2">
      <c r="A51" s="7"/>
      <c r="B51" s="7"/>
      <c r="C51" s="7" t="s">
        <v>544</v>
      </c>
      <c r="D51" s="7"/>
      <c r="E51" s="7"/>
      <c r="F51" s="7"/>
      <c r="G51" s="7"/>
      <c r="H51" s="7"/>
      <c r="I51" s="7"/>
      <c r="J51" s="7"/>
      <c r="K51" s="7"/>
      <c r="L51" s="9" t="s">
        <v>319</v>
      </c>
      <c r="M51" s="213">
        <v>107.8</v>
      </c>
      <c r="N51" s="207" t="s">
        <v>181</v>
      </c>
      <c r="O51" s="213">
        <v>113.4</v>
      </c>
      <c r="P51" s="213">
        <v>100.7</v>
      </c>
      <c r="Q51" s="213">
        <v>111.6</v>
      </c>
      <c r="R51" s="207" t="s">
        <v>181</v>
      </c>
      <c r="S51" s="207" t="s">
        <v>181</v>
      </c>
      <c r="T51" s="213">
        <v>130.1</v>
      </c>
      <c r="U51" s="213">
        <v>109</v>
      </c>
    </row>
    <row r="52" spans="1:21" ht="16.5" customHeight="1" x14ac:dyDescent="0.2">
      <c r="A52" s="7" t="s">
        <v>551</v>
      </c>
      <c r="B52" s="7"/>
      <c r="C52" s="7"/>
      <c r="D52" s="7"/>
      <c r="E52" s="7"/>
      <c r="F52" s="7"/>
      <c r="G52" s="7"/>
      <c r="H52" s="7"/>
      <c r="I52" s="7"/>
      <c r="J52" s="7"/>
      <c r="K52" s="7"/>
      <c r="L52" s="9"/>
      <c r="M52" s="10"/>
      <c r="N52" s="10"/>
      <c r="O52" s="10"/>
      <c r="P52" s="10"/>
      <c r="Q52" s="10"/>
      <c r="R52" s="10"/>
      <c r="S52" s="10"/>
      <c r="T52" s="10"/>
      <c r="U52" s="10"/>
    </row>
    <row r="53" spans="1:21" ht="16.5" customHeight="1" x14ac:dyDescent="0.2">
      <c r="A53" s="7"/>
      <c r="B53" s="7" t="s">
        <v>204</v>
      </c>
      <c r="C53" s="7"/>
      <c r="D53" s="7"/>
      <c r="E53" s="7"/>
      <c r="F53" s="7"/>
      <c r="G53" s="7"/>
      <c r="H53" s="7"/>
      <c r="I53" s="7"/>
      <c r="J53" s="7"/>
      <c r="K53" s="7"/>
      <c r="L53" s="9"/>
      <c r="M53" s="10"/>
      <c r="N53" s="10"/>
      <c r="O53" s="10"/>
      <c r="P53" s="10"/>
      <c r="Q53" s="10"/>
      <c r="R53" s="10"/>
      <c r="S53" s="10"/>
      <c r="T53" s="10"/>
      <c r="U53" s="10"/>
    </row>
    <row r="54" spans="1:21" ht="16.5" customHeight="1" x14ac:dyDescent="0.2">
      <c r="A54" s="7"/>
      <c r="B54" s="7"/>
      <c r="C54" s="7" t="s">
        <v>514</v>
      </c>
      <c r="D54" s="7"/>
      <c r="E54" s="7"/>
      <c r="F54" s="7"/>
      <c r="G54" s="7"/>
      <c r="H54" s="7"/>
      <c r="I54" s="7"/>
      <c r="J54" s="7"/>
      <c r="K54" s="7"/>
      <c r="L54" s="9" t="s">
        <v>76</v>
      </c>
      <c r="M54" s="211">
        <v>1462</v>
      </c>
      <c r="N54" s="206" t="s">
        <v>181</v>
      </c>
      <c r="O54" s="211">
        <v>1659</v>
      </c>
      <c r="P54" s="211">
        <v>1219</v>
      </c>
      <c r="Q54" s="209">
        <v>388</v>
      </c>
      <c r="R54" s="206" t="s">
        <v>181</v>
      </c>
      <c r="S54" s="206" t="s">
        <v>181</v>
      </c>
      <c r="T54" s="211">
        <v>1274</v>
      </c>
      <c r="U54" s="211">
        <v>6002</v>
      </c>
    </row>
    <row r="55" spans="1:21" ht="16.5" customHeight="1" x14ac:dyDescent="0.2">
      <c r="A55" s="7"/>
      <c r="B55" s="7"/>
      <c r="C55" s="7" t="s">
        <v>544</v>
      </c>
      <c r="D55" s="7"/>
      <c r="E55" s="7"/>
      <c r="F55" s="7"/>
      <c r="G55" s="7"/>
      <c r="H55" s="7"/>
      <c r="I55" s="7"/>
      <c r="J55" s="7"/>
      <c r="K55" s="7"/>
      <c r="L55" s="9" t="s">
        <v>319</v>
      </c>
      <c r="M55" s="213">
        <v>212</v>
      </c>
      <c r="N55" s="207" t="s">
        <v>181</v>
      </c>
      <c r="O55" s="213">
        <v>306.60000000000002</v>
      </c>
      <c r="P55" s="213">
        <v>476.2</v>
      </c>
      <c r="Q55" s="213">
        <v>336.6</v>
      </c>
      <c r="R55" s="207" t="s">
        <v>181</v>
      </c>
      <c r="S55" s="207" t="s">
        <v>181</v>
      </c>
      <c r="T55" s="213">
        <v>644.79999999999995</v>
      </c>
      <c r="U55" s="213">
        <v>328.4</v>
      </c>
    </row>
    <row r="56" spans="1:21" ht="16.5" customHeight="1" x14ac:dyDescent="0.2">
      <c r="A56" s="7"/>
      <c r="B56" s="7" t="s">
        <v>205</v>
      </c>
      <c r="C56" s="7"/>
      <c r="D56" s="7"/>
      <c r="E56" s="7"/>
      <c r="F56" s="7"/>
      <c r="G56" s="7"/>
      <c r="H56" s="7"/>
      <c r="I56" s="7"/>
      <c r="J56" s="7"/>
      <c r="K56" s="7"/>
      <c r="L56" s="9"/>
      <c r="M56" s="10"/>
      <c r="N56" s="10"/>
      <c r="O56" s="10"/>
      <c r="P56" s="10"/>
      <c r="Q56" s="10"/>
      <c r="R56" s="10"/>
      <c r="S56" s="10"/>
      <c r="T56" s="10"/>
      <c r="U56" s="10"/>
    </row>
    <row r="57" spans="1:21" ht="16.5" customHeight="1" x14ac:dyDescent="0.2">
      <c r="A57" s="7"/>
      <c r="B57" s="7"/>
      <c r="C57" s="7" t="s">
        <v>514</v>
      </c>
      <c r="D57" s="7"/>
      <c r="E57" s="7"/>
      <c r="F57" s="7"/>
      <c r="G57" s="7"/>
      <c r="H57" s="7"/>
      <c r="I57" s="7"/>
      <c r="J57" s="7"/>
      <c r="K57" s="7"/>
      <c r="L57" s="9" t="s">
        <v>76</v>
      </c>
      <c r="M57" s="212">
        <v>39859</v>
      </c>
      <c r="N57" s="206" t="s">
        <v>181</v>
      </c>
      <c r="O57" s="212">
        <v>25344</v>
      </c>
      <c r="P57" s="212">
        <v>11559</v>
      </c>
      <c r="Q57" s="211">
        <v>9845</v>
      </c>
      <c r="R57" s="206" t="s">
        <v>181</v>
      </c>
      <c r="S57" s="206" t="s">
        <v>181</v>
      </c>
      <c r="T57" s="209">
        <v>957</v>
      </c>
      <c r="U57" s="212">
        <v>87564</v>
      </c>
    </row>
    <row r="58" spans="1:21" ht="16.5" customHeight="1" x14ac:dyDescent="0.2">
      <c r="A58" s="7"/>
      <c r="B58" s="7"/>
      <c r="C58" s="7" t="s">
        <v>544</v>
      </c>
      <c r="D58" s="7"/>
      <c r="E58" s="7"/>
      <c r="F58" s="7"/>
      <c r="G58" s="7"/>
      <c r="H58" s="7"/>
      <c r="I58" s="7"/>
      <c r="J58" s="7"/>
      <c r="K58" s="7"/>
      <c r="L58" s="9" t="s">
        <v>319</v>
      </c>
      <c r="M58" s="213">
        <v>109.7</v>
      </c>
      <c r="N58" s="207" t="s">
        <v>181</v>
      </c>
      <c r="O58" s="213">
        <v>116.8</v>
      </c>
      <c r="P58" s="213">
        <v>103.8</v>
      </c>
      <c r="Q58" s="213">
        <v>114.8</v>
      </c>
      <c r="R58" s="207" t="s">
        <v>181</v>
      </c>
      <c r="S58" s="207" t="s">
        <v>181</v>
      </c>
      <c r="T58" s="213">
        <v>134.69999999999999</v>
      </c>
      <c r="U58" s="213">
        <v>111.7</v>
      </c>
    </row>
    <row r="59" spans="1:21" ht="16.5" customHeight="1" x14ac:dyDescent="0.2">
      <c r="A59" s="7" t="s">
        <v>552</v>
      </c>
      <c r="B59" s="7"/>
      <c r="C59" s="7"/>
      <c r="D59" s="7"/>
      <c r="E59" s="7"/>
      <c r="F59" s="7"/>
      <c r="G59" s="7"/>
      <c r="H59" s="7"/>
      <c r="I59" s="7"/>
      <c r="J59" s="7"/>
      <c r="K59" s="7"/>
      <c r="L59" s="9"/>
      <c r="M59" s="10"/>
      <c r="N59" s="10"/>
      <c r="O59" s="10"/>
      <c r="P59" s="10"/>
      <c r="Q59" s="10"/>
      <c r="R59" s="10"/>
      <c r="S59" s="10"/>
      <c r="T59" s="10"/>
      <c r="U59" s="10"/>
    </row>
    <row r="60" spans="1:21" ht="16.5" customHeight="1" x14ac:dyDescent="0.2">
      <c r="A60" s="7"/>
      <c r="B60" s="7" t="s">
        <v>204</v>
      </c>
      <c r="C60" s="7"/>
      <c r="D60" s="7"/>
      <c r="E60" s="7"/>
      <c r="F60" s="7"/>
      <c r="G60" s="7"/>
      <c r="H60" s="7"/>
      <c r="I60" s="7"/>
      <c r="J60" s="7"/>
      <c r="K60" s="7"/>
      <c r="L60" s="9"/>
      <c r="M60" s="10"/>
      <c r="N60" s="10"/>
      <c r="O60" s="10"/>
      <c r="P60" s="10"/>
      <c r="Q60" s="10"/>
      <c r="R60" s="10"/>
      <c r="S60" s="10"/>
      <c r="T60" s="10"/>
      <c r="U60" s="10"/>
    </row>
    <row r="61" spans="1:21" ht="16.5" customHeight="1" x14ac:dyDescent="0.2">
      <c r="A61" s="7"/>
      <c r="B61" s="7"/>
      <c r="C61" s="7" t="s">
        <v>514</v>
      </c>
      <c r="D61" s="7"/>
      <c r="E61" s="7"/>
      <c r="F61" s="7"/>
      <c r="G61" s="7"/>
      <c r="H61" s="7"/>
      <c r="I61" s="7"/>
      <c r="J61" s="7"/>
      <c r="K61" s="7"/>
      <c r="L61" s="9" t="s">
        <v>76</v>
      </c>
      <c r="M61" s="211">
        <v>1394</v>
      </c>
      <c r="N61" s="206" t="s">
        <v>181</v>
      </c>
      <c r="O61" s="211">
        <v>1551</v>
      </c>
      <c r="P61" s="211">
        <v>1238</v>
      </c>
      <c r="Q61" s="209">
        <v>381</v>
      </c>
      <c r="R61" s="206" t="s">
        <v>181</v>
      </c>
      <c r="S61" s="206" t="s">
        <v>181</v>
      </c>
      <c r="T61" s="211">
        <v>1277</v>
      </c>
      <c r="U61" s="211">
        <v>5841</v>
      </c>
    </row>
    <row r="62" spans="1:21" ht="16.5" customHeight="1" x14ac:dyDescent="0.2">
      <c r="A62" s="7"/>
      <c r="B62" s="7"/>
      <c r="C62" s="7" t="s">
        <v>544</v>
      </c>
      <c r="D62" s="7"/>
      <c r="E62" s="7"/>
      <c r="F62" s="7"/>
      <c r="G62" s="7"/>
      <c r="H62" s="7"/>
      <c r="I62" s="7"/>
      <c r="J62" s="7"/>
      <c r="K62" s="7"/>
      <c r="L62" s="9" t="s">
        <v>319</v>
      </c>
      <c r="M62" s="213">
        <v>210.2</v>
      </c>
      <c r="N62" s="207" t="s">
        <v>181</v>
      </c>
      <c r="O62" s="213">
        <v>300.8</v>
      </c>
      <c r="P62" s="213">
        <v>500</v>
      </c>
      <c r="Q62" s="213">
        <v>339.7</v>
      </c>
      <c r="R62" s="207" t="s">
        <v>181</v>
      </c>
      <c r="S62" s="207" t="s">
        <v>181</v>
      </c>
      <c r="T62" s="213">
        <v>651.6</v>
      </c>
      <c r="U62" s="213">
        <v>330.4</v>
      </c>
    </row>
    <row r="63" spans="1:21" ht="16.5" customHeight="1" x14ac:dyDescent="0.2">
      <c r="A63" s="7"/>
      <c r="B63" s="7" t="s">
        <v>205</v>
      </c>
      <c r="C63" s="7"/>
      <c r="D63" s="7"/>
      <c r="E63" s="7"/>
      <c r="F63" s="7"/>
      <c r="G63" s="7"/>
      <c r="H63" s="7"/>
      <c r="I63" s="7"/>
      <c r="J63" s="7"/>
      <c r="K63" s="7"/>
      <c r="L63" s="9"/>
      <c r="M63" s="10"/>
      <c r="N63" s="10"/>
      <c r="O63" s="10"/>
      <c r="P63" s="10"/>
      <c r="Q63" s="10"/>
      <c r="R63" s="10"/>
      <c r="S63" s="10"/>
      <c r="T63" s="10"/>
      <c r="U63" s="10"/>
    </row>
    <row r="64" spans="1:21" ht="16.5" customHeight="1" x14ac:dyDescent="0.2">
      <c r="A64" s="7"/>
      <c r="B64" s="7"/>
      <c r="C64" s="7" t="s">
        <v>514</v>
      </c>
      <c r="D64" s="7"/>
      <c r="E64" s="7"/>
      <c r="F64" s="7"/>
      <c r="G64" s="7"/>
      <c r="H64" s="7"/>
      <c r="I64" s="7"/>
      <c r="J64" s="7"/>
      <c r="K64" s="7"/>
      <c r="L64" s="9" t="s">
        <v>76</v>
      </c>
      <c r="M64" s="212">
        <v>40105</v>
      </c>
      <c r="N64" s="206" t="s">
        <v>181</v>
      </c>
      <c r="O64" s="212">
        <v>25336</v>
      </c>
      <c r="P64" s="212">
        <v>11524</v>
      </c>
      <c r="Q64" s="211">
        <v>9843</v>
      </c>
      <c r="R64" s="206" t="s">
        <v>181</v>
      </c>
      <c r="S64" s="206" t="s">
        <v>181</v>
      </c>
      <c r="T64" s="209">
        <v>952</v>
      </c>
      <c r="U64" s="212">
        <v>87760</v>
      </c>
    </row>
    <row r="65" spans="1:21" ht="16.5" customHeight="1" x14ac:dyDescent="0.2">
      <c r="A65" s="7"/>
      <c r="B65" s="7"/>
      <c r="C65" s="7" t="s">
        <v>544</v>
      </c>
      <c r="D65" s="7"/>
      <c r="E65" s="7"/>
      <c r="F65" s="7"/>
      <c r="G65" s="7"/>
      <c r="H65" s="7"/>
      <c r="I65" s="7"/>
      <c r="J65" s="7"/>
      <c r="K65" s="7"/>
      <c r="L65" s="9" t="s">
        <v>319</v>
      </c>
      <c r="M65" s="213">
        <v>113</v>
      </c>
      <c r="N65" s="207" t="s">
        <v>181</v>
      </c>
      <c r="O65" s="213">
        <v>120.2</v>
      </c>
      <c r="P65" s="213">
        <v>107</v>
      </c>
      <c r="Q65" s="213">
        <v>116.8</v>
      </c>
      <c r="R65" s="207" t="s">
        <v>181</v>
      </c>
      <c r="S65" s="207" t="s">
        <v>181</v>
      </c>
      <c r="T65" s="213">
        <v>139</v>
      </c>
      <c r="U65" s="213">
        <v>114.8</v>
      </c>
    </row>
    <row r="66" spans="1:21" ht="16.5" customHeight="1" x14ac:dyDescent="0.2">
      <c r="A66" s="7" t="s">
        <v>553</v>
      </c>
      <c r="B66" s="7"/>
      <c r="C66" s="7"/>
      <c r="D66" s="7"/>
      <c r="E66" s="7"/>
      <c r="F66" s="7"/>
      <c r="G66" s="7"/>
      <c r="H66" s="7"/>
      <c r="I66" s="7"/>
      <c r="J66" s="7"/>
      <c r="K66" s="7"/>
      <c r="L66" s="9"/>
      <c r="M66" s="10"/>
      <c r="N66" s="10"/>
      <c r="O66" s="10"/>
      <c r="P66" s="10"/>
      <c r="Q66" s="10"/>
      <c r="R66" s="10"/>
      <c r="S66" s="10"/>
      <c r="T66" s="10"/>
      <c r="U66" s="10"/>
    </row>
    <row r="67" spans="1:21" ht="16.5" customHeight="1" x14ac:dyDescent="0.2">
      <c r="A67" s="7"/>
      <c r="B67" s="7" t="s">
        <v>204</v>
      </c>
      <c r="C67" s="7"/>
      <c r="D67" s="7"/>
      <c r="E67" s="7"/>
      <c r="F67" s="7"/>
      <c r="G67" s="7"/>
      <c r="H67" s="7"/>
      <c r="I67" s="7"/>
      <c r="J67" s="7"/>
      <c r="K67" s="7"/>
      <c r="L67" s="9"/>
      <c r="M67" s="10"/>
      <c r="N67" s="10"/>
      <c r="O67" s="10"/>
      <c r="P67" s="10"/>
      <c r="Q67" s="10"/>
      <c r="R67" s="10"/>
      <c r="S67" s="10"/>
      <c r="T67" s="10"/>
      <c r="U67" s="10"/>
    </row>
    <row r="68" spans="1:21" ht="16.5" customHeight="1" x14ac:dyDescent="0.2">
      <c r="A68" s="7"/>
      <c r="B68" s="7"/>
      <c r="C68" s="7" t="s">
        <v>514</v>
      </c>
      <c r="D68" s="7"/>
      <c r="E68" s="7"/>
      <c r="F68" s="7"/>
      <c r="G68" s="7"/>
      <c r="H68" s="7"/>
      <c r="I68" s="7"/>
      <c r="J68" s="7"/>
      <c r="K68" s="7"/>
      <c r="L68" s="9" t="s">
        <v>76</v>
      </c>
      <c r="M68" s="211">
        <v>1387</v>
      </c>
      <c r="N68" s="206" t="s">
        <v>181</v>
      </c>
      <c r="O68" s="211">
        <v>1508</v>
      </c>
      <c r="P68" s="211">
        <v>1218</v>
      </c>
      <c r="Q68" s="209">
        <v>387</v>
      </c>
      <c r="R68" s="206" t="s">
        <v>181</v>
      </c>
      <c r="S68" s="206" t="s">
        <v>181</v>
      </c>
      <c r="T68" s="211">
        <v>1245</v>
      </c>
      <c r="U68" s="211">
        <v>5745</v>
      </c>
    </row>
    <row r="69" spans="1:21" ht="16.5" customHeight="1" x14ac:dyDescent="0.2">
      <c r="A69" s="7"/>
      <c r="B69" s="7"/>
      <c r="C69" s="7" t="s">
        <v>544</v>
      </c>
      <c r="D69" s="7"/>
      <c r="E69" s="7"/>
      <c r="F69" s="7"/>
      <c r="G69" s="7"/>
      <c r="H69" s="7"/>
      <c r="I69" s="7"/>
      <c r="J69" s="7"/>
      <c r="K69" s="7"/>
      <c r="L69" s="9" t="s">
        <v>319</v>
      </c>
      <c r="M69" s="213">
        <v>218.6</v>
      </c>
      <c r="N69" s="207" t="s">
        <v>181</v>
      </c>
      <c r="O69" s="213">
        <v>303.89999999999998</v>
      </c>
      <c r="P69" s="213">
        <v>509.1</v>
      </c>
      <c r="Q69" s="213">
        <v>350.6</v>
      </c>
      <c r="R69" s="207" t="s">
        <v>181</v>
      </c>
      <c r="S69" s="207" t="s">
        <v>181</v>
      </c>
      <c r="T69" s="213">
        <v>662.8</v>
      </c>
      <c r="U69" s="213">
        <v>337.9</v>
      </c>
    </row>
    <row r="70" spans="1:21" ht="16.5" customHeight="1" x14ac:dyDescent="0.2">
      <c r="A70" s="7"/>
      <c r="B70" s="7" t="s">
        <v>205</v>
      </c>
      <c r="C70" s="7"/>
      <c r="D70" s="7"/>
      <c r="E70" s="7"/>
      <c r="F70" s="7"/>
      <c r="G70" s="7"/>
      <c r="H70" s="7"/>
      <c r="I70" s="7"/>
      <c r="J70" s="7"/>
      <c r="K70" s="7"/>
      <c r="L70" s="9"/>
      <c r="M70" s="10"/>
      <c r="N70" s="10"/>
      <c r="O70" s="10"/>
      <c r="P70" s="10"/>
      <c r="Q70" s="10"/>
      <c r="R70" s="10"/>
      <c r="S70" s="10"/>
      <c r="T70" s="10"/>
      <c r="U70" s="10"/>
    </row>
    <row r="71" spans="1:21" ht="16.5" customHeight="1" x14ac:dyDescent="0.2">
      <c r="A71" s="7"/>
      <c r="B71" s="7"/>
      <c r="C71" s="7" t="s">
        <v>514</v>
      </c>
      <c r="D71" s="7"/>
      <c r="E71" s="7"/>
      <c r="F71" s="7"/>
      <c r="G71" s="7"/>
      <c r="H71" s="7"/>
      <c r="I71" s="7"/>
      <c r="J71" s="7"/>
      <c r="K71" s="7"/>
      <c r="L71" s="9" t="s">
        <v>76</v>
      </c>
      <c r="M71" s="212">
        <v>40387</v>
      </c>
      <c r="N71" s="206" t="s">
        <v>181</v>
      </c>
      <c r="O71" s="212">
        <v>25064</v>
      </c>
      <c r="P71" s="212">
        <v>11537</v>
      </c>
      <c r="Q71" s="211">
        <v>9943</v>
      </c>
      <c r="R71" s="206" t="s">
        <v>181</v>
      </c>
      <c r="S71" s="206" t="s">
        <v>181</v>
      </c>
      <c r="T71" s="209">
        <v>982</v>
      </c>
      <c r="U71" s="212">
        <v>87913</v>
      </c>
    </row>
    <row r="72" spans="1:21" ht="16.5" customHeight="1" x14ac:dyDescent="0.2">
      <c r="A72" s="13"/>
      <c r="B72" s="13"/>
      <c r="C72" s="13" t="s">
        <v>544</v>
      </c>
      <c r="D72" s="13"/>
      <c r="E72" s="13"/>
      <c r="F72" s="13"/>
      <c r="G72" s="13"/>
      <c r="H72" s="13"/>
      <c r="I72" s="13"/>
      <c r="J72" s="13"/>
      <c r="K72" s="13"/>
      <c r="L72" s="14" t="s">
        <v>319</v>
      </c>
      <c r="M72" s="214">
        <v>116.7</v>
      </c>
      <c r="N72" s="208" t="s">
        <v>181</v>
      </c>
      <c r="O72" s="214">
        <v>122.6</v>
      </c>
      <c r="P72" s="214">
        <v>110.4</v>
      </c>
      <c r="Q72" s="214">
        <v>120.5</v>
      </c>
      <c r="R72" s="208" t="s">
        <v>181</v>
      </c>
      <c r="S72" s="208" t="s">
        <v>181</v>
      </c>
      <c r="T72" s="214">
        <v>149.19999999999999</v>
      </c>
      <c r="U72" s="214">
        <v>118.2</v>
      </c>
    </row>
    <row r="73" spans="1:21" ht="4.5" customHeight="1" x14ac:dyDescent="0.2">
      <c r="A73" s="25"/>
      <c r="B73" s="25"/>
      <c r="C73" s="2"/>
      <c r="D73" s="2"/>
      <c r="E73" s="2"/>
      <c r="F73" s="2"/>
      <c r="G73" s="2"/>
      <c r="H73" s="2"/>
      <c r="I73" s="2"/>
      <c r="J73" s="2"/>
      <c r="K73" s="2"/>
      <c r="L73" s="2"/>
      <c r="M73" s="2"/>
      <c r="N73" s="2"/>
      <c r="O73" s="2"/>
      <c r="P73" s="2"/>
      <c r="Q73" s="2"/>
      <c r="R73" s="2"/>
      <c r="S73" s="2"/>
      <c r="T73" s="2"/>
      <c r="U73" s="2"/>
    </row>
    <row r="74" spans="1:21" ht="16.5" customHeight="1" x14ac:dyDescent="0.2">
      <c r="A74" s="25"/>
      <c r="B74" s="25"/>
      <c r="C74" s="345" t="s">
        <v>554</v>
      </c>
      <c r="D74" s="345"/>
      <c r="E74" s="345"/>
      <c r="F74" s="345"/>
      <c r="G74" s="345"/>
      <c r="H74" s="345"/>
      <c r="I74" s="345"/>
      <c r="J74" s="345"/>
      <c r="K74" s="345"/>
      <c r="L74" s="345"/>
      <c r="M74" s="345"/>
      <c r="N74" s="345"/>
      <c r="O74" s="345"/>
      <c r="P74" s="345"/>
      <c r="Q74" s="345"/>
      <c r="R74" s="345"/>
      <c r="S74" s="345"/>
      <c r="T74" s="345"/>
      <c r="U74" s="345"/>
    </row>
    <row r="75" spans="1:21" ht="4.5" customHeight="1" x14ac:dyDescent="0.2">
      <c r="A75" s="25"/>
      <c r="B75" s="25"/>
      <c r="C75" s="2"/>
      <c r="D75" s="2"/>
      <c r="E75" s="2"/>
      <c r="F75" s="2"/>
      <c r="G75" s="2"/>
      <c r="H75" s="2"/>
      <c r="I75" s="2"/>
      <c r="J75" s="2"/>
      <c r="K75" s="2"/>
      <c r="L75" s="2"/>
      <c r="M75" s="2"/>
      <c r="N75" s="2"/>
      <c r="O75" s="2"/>
      <c r="P75" s="2"/>
      <c r="Q75" s="2"/>
      <c r="R75" s="2"/>
      <c r="S75" s="2"/>
      <c r="T75" s="2"/>
      <c r="U75" s="2"/>
    </row>
    <row r="76" spans="1:21" ht="16.5" customHeight="1" x14ac:dyDescent="0.2">
      <c r="A76" s="25" t="s">
        <v>79</v>
      </c>
      <c r="B76" s="25"/>
      <c r="C76" s="345" t="s">
        <v>153</v>
      </c>
      <c r="D76" s="345"/>
      <c r="E76" s="345"/>
      <c r="F76" s="345"/>
      <c r="G76" s="345"/>
      <c r="H76" s="345"/>
      <c r="I76" s="345"/>
      <c r="J76" s="345"/>
      <c r="K76" s="345"/>
      <c r="L76" s="345"/>
      <c r="M76" s="345"/>
      <c r="N76" s="345"/>
      <c r="O76" s="345"/>
      <c r="P76" s="345"/>
      <c r="Q76" s="345"/>
      <c r="R76" s="345"/>
      <c r="S76" s="345"/>
      <c r="T76" s="345"/>
      <c r="U76" s="345"/>
    </row>
    <row r="77" spans="1:21" ht="16.5" customHeight="1" x14ac:dyDescent="0.2">
      <c r="A77" s="25" t="s">
        <v>80</v>
      </c>
      <c r="B77" s="25"/>
      <c r="C77" s="345" t="s">
        <v>521</v>
      </c>
      <c r="D77" s="345"/>
      <c r="E77" s="345"/>
      <c r="F77" s="345"/>
      <c r="G77" s="345"/>
      <c r="H77" s="345"/>
      <c r="I77" s="345"/>
      <c r="J77" s="345"/>
      <c r="K77" s="345"/>
      <c r="L77" s="345"/>
      <c r="M77" s="345"/>
      <c r="N77" s="345"/>
      <c r="O77" s="345"/>
      <c r="P77" s="345"/>
      <c r="Q77" s="345"/>
      <c r="R77" s="345"/>
      <c r="S77" s="345"/>
      <c r="T77" s="345"/>
      <c r="U77" s="345"/>
    </row>
    <row r="78" spans="1:21" ht="42.4" customHeight="1" x14ac:dyDescent="0.2">
      <c r="A78" s="25" t="s">
        <v>81</v>
      </c>
      <c r="B78" s="25"/>
      <c r="C78" s="345" t="s">
        <v>522</v>
      </c>
      <c r="D78" s="345"/>
      <c r="E78" s="345"/>
      <c r="F78" s="345"/>
      <c r="G78" s="345"/>
      <c r="H78" s="345"/>
      <c r="I78" s="345"/>
      <c r="J78" s="345"/>
      <c r="K78" s="345"/>
      <c r="L78" s="345"/>
      <c r="M78" s="345"/>
      <c r="N78" s="345"/>
      <c r="O78" s="345"/>
      <c r="P78" s="345"/>
      <c r="Q78" s="345"/>
      <c r="R78" s="345"/>
      <c r="S78" s="345"/>
      <c r="T78" s="345"/>
      <c r="U78" s="345"/>
    </row>
    <row r="79" spans="1:21" ht="55.15" customHeight="1" x14ac:dyDescent="0.2">
      <c r="A79" s="25" t="s">
        <v>82</v>
      </c>
      <c r="B79" s="25"/>
      <c r="C79" s="345" t="s">
        <v>523</v>
      </c>
      <c r="D79" s="345"/>
      <c r="E79" s="345"/>
      <c r="F79" s="345"/>
      <c r="G79" s="345"/>
      <c r="H79" s="345"/>
      <c r="I79" s="345"/>
      <c r="J79" s="345"/>
      <c r="K79" s="345"/>
      <c r="L79" s="345"/>
      <c r="M79" s="345"/>
      <c r="N79" s="345"/>
      <c r="O79" s="345"/>
      <c r="P79" s="345"/>
      <c r="Q79" s="345"/>
      <c r="R79" s="345"/>
      <c r="S79" s="345"/>
      <c r="T79" s="345"/>
      <c r="U79" s="345"/>
    </row>
    <row r="80" spans="1:21" ht="68.099999999999994" customHeight="1" x14ac:dyDescent="0.2">
      <c r="A80" s="25" t="s">
        <v>83</v>
      </c>
      <c r="B80" s="25"/>
      <c r="C80" s="345" t="s">
        <v>524</v>
      </c>
      <c r="D80" s="345"/>
      <c r="E80" s="345"/>
      <c r="F80" s="345"/>
      <c r="G80" s="345"/>
      <c r="H80" s="345"/>
      <c r="I80" s="345"/>
      <c r="J80" s="345"/>
      <c r="K80" s="345"/>
      <c r="L80" s="345"/>
      <c r="M80" s="345"/>
      <c r="N80" s="345"/>
      <c r="O80" s="345"/>
      <c r="P80" s="345"/>
      <c r="Q80" s="345"/>
      <c r="R80" s="345"/>
      <c r="S80" s="345"/>
      <c r="T80" s="345"/>
      <c r="U80" s="345"/>
    </row>
    <row r="81" spans="1:21" ht="42.4" customHeight="1" x14ac:dyDescent="0.2">
      <c r="A81" s="25" t="s">
        <v>84</v>
      </c>
      <c r="B81" s="25"/>
      <c r="C81" s="345" t="s">
        <v>525</v>
      </c>
      <c r="D81" s="345"/>
      <c r="E81" s="345"/>
      <c r="F81" s="345"/>
      <c r="G81" s="345"/>
      <c r="H81" s="345"/>
      <c r="I81" s="345"/>
      <c r="J81" s="345"/>
      <c r="K81" s="345"/>
      <c r="L81" s="345"/>
      <c r="M81" s="345"/>
      <c r="N81" s="345"/>
      <c r="O81" s="345"/>
      <c r="P81" s="345"/>
      <c r="Q81" s="345"/>
      <c r="R81" s="345"/>
      <c r="S81" s="345"/>
      <c r="T81" s="345"/>
      <c r="U81" s="345"/>
    </row>
    <row r="82" spans="1:21" ht="68.099999999999994" customHeight="1" x14ac:dyDescent="0.2">
      <c r="A82" s="25" t="s">
        <v>85</v>
      </c>
      <c r="B82" s="25"/>
      <c r="C82" s="345" t="s">
        <v>555</v>
      </c>
      <c r="D82" s="345"/>
      <c r="E82" s="345"/>
      <c r="F82" s="345"/>
      <c r="G82" s="345"/>
      <c r="H82" s="345"/>
      <c r="I82" s="345"/>
      <c r="J82" s="345"/>
      <c r="K82" s="345"/>
      <c r="L82" s="345"/>
      <c r="M82" s="345"/>
      <c r="N82" s="345"/>
      <c r="O82" s="345"/>
      <c r="P82" s="345"/>
      <c r="Q82" s="345"/>
      <c r="R82" s="345"/>
      <c r="S82" s="345"/>
      <c r="T82" s="345"/>
      <c r="U82" s="345"/>
    </row>
    <row r="83" spans="1:21" ht="68.099999999999994" customHeight="1" x14ac:dyDescent="0.2">
      <c r="A83" s="25" t="s">
        <v>86</v>
      </c>
      <c r="B83" s="25"/>
      <c r="C83" s="345" t="s">
        <v>556</v>
      </c>
      <c r="D83" s="345"/>
      <c r="E83" s="345"/>
      <c r="F83" s="345"/>
      <c r="G83" s="345"/>
      <c r="H83" s="345"/>
      <c r="I83" s="345"/>
      <c r="J83" s="345"/>
      <c r="K83" s="345"/>
      <c r="L83" s="345"/>
      <c r="M83" s="345"/>
      <c r="N83" s="345"/>
      <c r="O83" s="345"/>
      <c r="P83" s="345"/>
      <c r="Q83" s="345"/>
      <c r="R83" s="345"/>
      <c r="S83" s="345"/>
      <c r="T83" s="345"/>
      <c r="U83" s="345"/>
    </row>
    <row r="84" spans="1:21" ht="42.4" customHeight="1" x14ac:dyDescent="0.2">
      <c r="A84" s="25" t="s">
        <v>184</v>
      </c>
      <c r="B84" s="25"/>
      <c r="C84" s="345" t="s">
        <v>557</v>
      </c>
      <c r="D84" s="345"/>
      <c r="E84" s="345"/>
      <c r="F84" s="345"/>
      <c r="G84" s="345"/>
      <c r="H84" s="345"/>
      <c r="I84" s="345"/>
      <c r="J84" s="345"/>
      <c r="K84" s="345"/>
      <c r="L84" s="345"/>
      <c r="M84" s="345"/>
      <c r="N84" s="345"/>
      <c r="O84" s="345"/>
      <c r="P84" s="345"/>
      <c r="Q84" s="345"/>
      <c r="R84" s="345"/>
      <c r="S84" s="345"/>
      <c r="T84" s="345"/>
      <c r="U84" s="345"/>
    </row>
    <row r="85" spans="1:21" ht="16.5" customHeight="1" x14ac:dyDescent="0.2">
      <c r="A85" s="25" t="s">
        <v>251</v>
      </c>
      <c r="B85" s="25"/>
      <c r="C85" s="345" t="s">
        <v>558</v>
      </c>
      <c r="D85" s="345"/>
      <c r="E85" s="345"/>
      <c r="F85" s="345"/>
      <c r="G85" s="345"/>
      <c r="H85" s="345"/>
      <c r="I85" s="345"/>
      <c r="J85" s="345"/>
      <c r="K85" s="345"/>
      <c r="L85" s="345"/>
      <c r="M85" s="345"/>
      <c r="N85" s="345"/>
      <c r="O85" s="345"/>
      <c r="P85" s="345"/>
      <c r="Q85" s="345"/>
      <c r="R85" s="345"/>
      <c r="S85" s="345"/>
      <c r="T85" s="345"/>
      <c r="U85" s="345"/>
    </row>
    <row r="86" spans="1:21" ht="16.5" customHeight="1" x14ac:dyDescent="0.2">
      <c r="A86" s="25" t="s">
        <v>517</v>
      </c>
      <c r="B86" s="25"/>
      <c r="C86" s="345" t="s">
        <v>559</v>
      </c>
      <c r="D86" s="345"/>
      <c r="E86" s="345"/>
      <c r="F86" s="345"/>
      <c r="G86" s="345"/>
      <c r="H86" s="345"/>
      <c r="I86" s="345"/>
      <c r="J86" s="345"/>
      <c r="K86" s="345"/>
      <c r="L86" s="345"/>
      <c r="M86" s="345"/>
      <c r="N86" s="345"/>
      <c r="O86" s="345"/>
      <c r="P86" s="345"/>
      <c r="Q86" s="345"/>
      <c r="R86" s="345"/>
      <c r="S86" s="345"/>
      <c r="T86" s="345"/>
      <c r="U86" s="345"/>
    </row>
    <row r="87" spans="1:21" ht="16.5" customHeight="1" x14ac:dyDescent="0.2">
      <c r="A87" s="25" t="s">
        <v>518</v>
      </c>
      <c r="B87" s="25"/>
      <c r="C87" s="345" t="s">
        <v>527</v>
      </c>
      <c r="D87" s="345"/>
      <c r="E87" s="345"/>
      <c r="F87" s="345"/>
      <c r="G87" s="345"/>
      <c r="H87" s="345"/>
      <c r="I87" s="345"/>
      <c r="J87" s="345"/>
      <c r="K87" s="345"/>
      <c r="L87" s="345"/>
      <c r="M87" s="345"/>
      <c r="N87" s="345"/>
      <c r="O87" s="345"/>
      <c r="P87" s="345"/>
      <c r="Q87" s="345"/>
      <c r="R87" s="345"/>
      <c r="S87" s="345"/>
      <c r="T87" s="345"/>
      <c r="U87" s="345"/>
    </row>
    <row r="88" spans="1:21" ht="42.4" customHeight="1" x14ac:dyDescent="0.2">
      <c r="A88" s="25" t="s">
        <v>519</v>
      </c>
      <c r="B88" s="25"/>
      <c r="C88" s="345" t="s">
        <v>560</v>
      </c>
      <c r="D88" s="345"/>
      <c r="E88" s="345"/>
      <c r="F88" s="345"/>
      <c r="G88" s="345"/>
      <c r="H88" s="345"/>
      <c r="I88" s="345"/>
      <c r="J88" s="345"/>
      <c r="K88" s="345"/>
      <c r="L88" s="345"/>
      <c r="M88" s="345"/>
      <c r="N88" s="345"/>
      <c r="O88" s="345"/>
      <c r="P88" s="345"/>
      <c r="Q88" s="345"/>
      <c r="R88" s="345"/>
      <c r="S88" s="345"/>
      <c r="T88" s="345"/>
      <c r="U88" s="345"/>
    </row>
    <row r="89" spans="1:21" ht="29.45" customHeight="1" x14ac:dyDescent="0.2">
      <c r="A89" s="25"/>
      <c r="B89" s="25"/>
      <c r="C89" s="345" t="s">
        <v>561</v>
      </c>
      <c r="D89" s="345"/>
      <c r="E89" s="345"/>
      <c r="F89" s="345"/>
      <c r="G89" s="345"/>
      <c r="H89" s="345"/>
      <c r="I89" s="345"/>
      <c r="J89" s="345"/>
      <c r="K89" s="345"/>
      <c r="L89" s="345"/>
      <c r="M89" s="345"/>
      <c r="N89" s="345"/>
      <c r="O89" s="345"/>
      <c r="P89" s="345"/>
      <c r="Q89" s="345"/>
      <c r="R89" s="345"/>
      <c r="S89" s="345"/>
      <c r="T89" s="345"/>
      <c r="U89" s="345"/>
    </row>
    <row r="90" spans="1:21" ht="4.5" customHeight="1" x14ac:dyDescent="0.2"/>
    <row r="91" spans="1:21" ht="16.5" customHeight="1" x14ac:dyDescent="0.2">
      <c r="A91" s="26" t="s">
        <v>95</v>
      </c>
      <c r="B91" s="25"/>
      <c r="C91" s="25"/>
      <c r="D91" s="25"/>
      <c r="E91" s="345" t="s">
        <v>562</v>
      </c>
      <c r="F91" s="345"/>
      <c r="G91" s="345"/>
      <c r="H91" s="345"/>
      <c r="I91" s="345"/>
      <c r="J91" s="345"/>
      <c r="K91" s="345"/>
      <c r="L91" s="345"/>
      <c r="M91" s="345"/>
      <c r="N91" s="345"/>
      <c r="O91" s="345"/>
      <c r="P91" s="345"/>
      <c r="Q91" s="345"/>
      <c r="R91" s="345"/>
      <c r="S91" s="345"/>
      <c r="T91" s="345"/>
      <c r="U91" s="345"/>
    </row>
  </sheetData>
  <mergeCells count="17">
    <mergeCell ref="C89:U89"/>
    <mergeCell ref="E91:U91"/>
    <mergeCell ref="C84:U84"/>
    <mergeCell ref="C85:U85"/>
    <mergeCell ref="C86:U86"/>
    <mergeCell ref="C87:U87"/>
    <mergeCell ref="C88:U88"/>
    <mergeCell ref="C79:U79"/>
    <mergeCell ref="C80:U80"/>
    <mergeCell ref="C81:U81"/>
    <mergeCell ref="C82:U82"/>
    <mergeCell ref="C83:U83"/>
    <mergeCell ref="K1:U1"/>
    <mergeCell ref="C74:U74"/>
    <mergeCell ref="C76:U76"/>
    <mergeCell ref="C77:U77"/>
    <mergeCell ref="C78:U78"/>
  </mergeCells>
  <pageMargins left="0.7" right="0.7" top="0.75" bottom="0.75" header="0.3" footer="0.3"/>
  <pageSetup paperSize="9" fitToHeight="0" orientation="landscape" horizontalDpi="300" verticalDpi="300"/>
  <headerFooter scaleWithDoc="0" alignWithMargins="0">
    <oddHeader>&amp;C&amp;"Arial"&amp;8TABLE EA.27</oddHeader>
    <oddFooter>&amp;L&amp;"Arial"&amp;8REPORT ON
GOVERNMENT
SERVICES 2022&amp;R&amp;"Arial"&amp;8HEALTH SECTOR
OVERVIEW
PAGE &amp;B&amp;P&amp;B</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O18"/>
  <sheetViews>
    <sheetView showGridLines="0" workbookViewId="0"/>
  </sheetViews>
  <sheetFormatPr defaultColWidth="11.42578125" defaultRowHeight="12.75" x14ac:dyDescent="0.2"/>
  <cols>
    <col min="1" max="10" width="1.85546875" customWidth="1"/>
    <col min="11" max="11" width="3.42578125" customWidth="1"/>
    <col min="12" max="12" width="5.42578125" customWidth="1"/>
    <col min="13" max="15" width="10" customWidth="1"/>
  </cols>
  <sheetData>
    <row r="1" spans="1:15" ht="50.45" customHeight="1" x14ac:dyDescent="0.2">
      <c r="A1" s="8" t="s">
        <v>563</v>
      </c>
      <c r="B1" s="8"/>
      <c r="C1" s="8"/>
      <c r="D1" s="8"/>
      <c r="E1" s="8"/>
      <c r="F1" s="8"/>
      <c r="G1" s="8"/>
      <c r="H1" s="8"/>
      <c r="I1" s="8"/>
      <c r="J1" s="8"/>
      <c r="K1" s="352" t="s">
        <v>564</v>
      </c>
      <c r="L1" s="353"/>
      <c r="M1" s="353"/>
      <c r="N1" s="353"/>
      <c r="O1" s="353"/>
    </row>
    <row r="2" spans="1:15" ht="16.5" customHeight="1" x14ac:dyDescent="0.2">
      <c r="A2" s="11"/>
      <c r="B2" s="11"/>
      <c r="C2" s="11"/>
      <c r="D2" s="11"/>
      <c r="E2" s="11"/>
      <c r="F2" s="11"/>
      <c r="G2" s="11"/>
      <c r="H2" s="11"/>
      <c r="I2" s="11"/>
      <c r="J2" s="11"/>
      <c r="K2" s="11"/>
      <c r="L2" s="12" t="s">
        <v>59</v>
      </c>
      <c r="M2" s="105" t="s">
        <v>385</v>
      </c>
      <c r="N2" s="105" t="s">
        <v>387</v>
      </c>
      <c r="O2" s="105" t="s">
        <v>388</v>
      </c>
    </row>
    <row r="3" spans="1:15" ht="16.5" customHeight="1" x14ac:dyDescent="0.2">
      <c r="A3" s="7" t="s">
        <v>546</v>
      </c>
      <c r="B3" s="7"/>
      <c r="C3" s="7"/>
      <c r="D3" s="7"/>
      <c r="E3" s="7"/>
      <c r="F3" s="7"/>
      <c r="G3" s="7"/>
      <c r="H3" s="7"/>
      <c r="I3" s="7"/>
      <c r="J3" s="7"/>
      <c r="K3" s="7"/>
      <c r="L3" s="9"/>
      <c r="M3" s="10"/>
      <c r="N3" s="10"/>
      <c r="O3" s="10"/>
    </row>
    <row r="4" spans="1:15" ht="16.5" customHeight="1" x14ac:dyDescent="0.2">
      <c r="A4" s="7"/>
      <c r="B4" s="7" t="s">
        <v>318</v>
      </c>
      <c r="C4" s="7"/>
      <c r="D4" s="7"/>
      <c r="E4" s="7"/>
      <c r="F4" s="7"/>
      <c r="G4" s="7"/>
      <c r="H4" s="7"/>
      <c r="I4" s="7"/>
      <c r="J4" s="7"/>
      <c r="K4" s="7"/>
      <c r="L4" s="9" t="s">
        <v>72</v>
      </c>
      <c r="M4" s="216">
        <v>69.900000000000006</v>
      </c>
      <c r="N4" s="216">
        <v>71.5</v>
      </c>
      <c r="O4" s="216">
        <v>70.599999999999994</v>
      </c>
    </row>
    <row r="5" spans="1:15" ht="16.5" customHeight="1" x14ac:dyDescent="0.2">
      <c r="A5" s="7"/>
      <c r="B5" s="7" t="s">
        <v>320</v>
      </c>
      <c r="C5" s="7"/>
      <c r="D5" s="7"/>
      <c r="E5" s="7"/>
      <c r="F5" s="7"/>
      <c r="G5" s="7"/>
      <c r="H5" s="7"/>
      <c r="I5" s="7"/>
      <c r="J5" s="7"/>
      <c r="K5" s="7"/>
      <c r="L5" s="9" t="s">
        <v>72</v>
      </c>
      <c r="M5" s="216">
        <v>18.100000000000001</v>
      </c>
      <c r="N5" s="216">
        <v>26.4</v>
      </c>
      <c r="O5" s="216">
        <v>21.6</v>
      </c>
    </row>
    <row r="6" spans="1:15" ht="16.5" customHeight="1" x14ac:dyDescent="0.2">
      <c r="A6" s="7"/>
      <c r="B6" s="7" t="s">
        <v>321</v>
      </c>
      <c r="C6" s="7"/>
      <c r="D6" s="7"/>
      <c r="E6" s="7"/>
      <c r="F6" s="7"/>
      <c r="G6" s="7"/>
      <c r="H6" s="7"/>
      <c r="I6" s="7"/>
      <c r="J6" s="7"/>
      <c r="K6" s="7"/>
      <c r="L6" s="9" t="s">
        <v>72</v>
      </c>
      <c r="M6" s="216">
        <v>91.7</v>
      </c>
      <c r="N6" s="216">
        <v>94.9</v>
      </c>
      <c r="O6" s="216">
        <v>93</v>
      </c>
    </row>
    <row r="7" spans="1:15" ht="16.5" customHeight="1" x14ac:dyDescent="0.2">
      <c r="A7" s="7"/>
      <c r="B7" s="7" t="s">
        <v>322</v>
      </c>
      <c r="C7" s="7"/>
      <c r="D7" s="7"/>
      <c r="E7" s="7"/>
      <c r="F7" s="7"/>
      <c r="G7" s="7"/>
      <c r="H7" s="7"/>
      <c r="I7" s="7"/>
      <c r="J7" s="7"/>
      <c r="K7" s="7"/>
      <c r="L7" s="9" t="s">
        <v>72</v>
      </c>
      <c r="M7" s="215" t="s">
        <v>176</v>
      </c>
      <c r="N7" s="216">
        <v>91.8</v>
      </c>
      <c r="O7" s="215" t="s">
        <v>176</v>
      </c>
    </row>
    <row r="8" spans="1:15" ht="16.5" customHeight="1" x14ac:dyDescent="0.2">
      <c r="A8" s="7"/>
      <c r="B8" s="7" t="s">
        <v>323</v>
      </c>
      <c r="C8" s="7"/>
      <c r="D8" s="7"/>
      <c r="E8" s="7"/>
      <c r="F8" s="7"/>
      <c r="G8" s="7"/>
      <c r="H8" s="7"/>
      <c r="I8" s="7"/>
      <c r="J8" s="7"/>
      <c r="K8" s="7"/>
      <c r="L8" s="9" t="s">
        <v>72</v>
      </c>
      <c r="M8" s="215" t="s">
        <v>176</v>
      </c>
      <c r="N8" s="216">
        <v>74.099999999999994</v>
      </c>
      <c r="O8" s="215" t="s">
        <v>176</v>
      </c>
    </row>
    <row r="9" spans="1:15" ht="16.5" customHeight="1" x14ac:dyDescent="0.2">
      <c r="A9" s="13"/>
      <c r="B9" s="13" t="s">
        <v>565</v>
      </c>
      <c r="C9" s="13"/>
      <c r="D9" s="13"/>
      <c r="E9" s="13"/>
      <c r="F9" s="13"/>
      <c r="G9" s="13"/>
      <c r="H9" s="13"/>
      <c r="I9" s="13"/>
      <c r="J9" s="13"/>
      <c r="K9" s="13"/>
      <c r="L9" s="14" t="s">
        <v>72</v>
      </c>
      <c r="M9" s="217">
        <v>68.8</v>
      </c>
      <c r="N9" s="217">
        <v>71.7</v>
      </c>
      <c r="O9" s="217">
        <v>70.099999999999994</v>
      </c>
    </row>
    <row r="10" spans="1:15" ht="4.5" customHeight="1" x14ac:dyDescent="0.2">
      <c r="A10" s="25"/>
      <c r="B10" s="25"/>
      <c r="C10" s="2"/>
      <c r="D10" s="2"/>
      <c r="E10" s="2"/>
      <c r="F10" s="2"/>
      <c r="G10" s="2"/>
      <c r="H10" s="2"/>
      <c r="I10" s="2"/>
      <c r="J10" s="2"/>
      <c r="K10" s="2"/>
      <c r="L10" s="2"/>
      <c r="M10" s="2"/>
      <c r="N10" s="2"/>
      <c r="O10" s="2"/>
    </row>
    <row r="11" spans="1:15" ht="16.5" customHeight="1" x14ac:dyDescent="0.2">
      <c r="A11" s="25"/>
      <c r="B11" s="25"/>
      <c r="C11" s="345" t="s">
        <v>566</v>
      </c>
      <c r="D11" s="345"/>
      <c r="E11" s="345"/>
      <c r="F11" s="345"/>
      <c r="G11" s="345"/>
      <c r="H11" s="345"/>
      <c r="I11" s="345"/>
      <c r="J11" s="345"/>
      <c r="K11" s="345"/>
      <c r="L11" s="345"/>
      <c r="M11" s="345"/>
      <c r="N11" s="345"/>
      <c r="O11" s="345"/>
    </row>
    <row r="12" spans="1:15" ht="4.5" customHeight="1" x14ac:dyDescent="0.2">
      <c r="A12" s="25"/>
      <c r="B12" s="25"/>
      <c r="C12" s="2"/>
      <c r="D12" s="2"/>
      <c r="E12" s="2"/>
      <c r="F12" s="2"/>
      <c r="G12" s="2"/>
      <c r="H12" s="2"/>
      <c r="I12" s="2"/>
      <c r="J12" s="2"/>
      <c r="K12" s="2"/>
      <c r="L12" s="2"/>
      <c r="M12" s="2"/>
      <c r="N12" s="2"/>
      <c r="O12" s="2"/>
    </row>
    <row r="13" spans="1:15" ht="42.4" customHeight="1" x14ac:dyDescent="0.2">
      <c r="A13" s="25" t="s">
        <v>79</v>
      </c>
      <c r="B13" s="25"/>
      <c r="C13" s="345" t="s">
        <v>87</v>
      </c>
      <c r="D13" s="345"/>
      <c r="E13" s="345"/>
      <c r="F13" s="345"/>
      <c r="G13" s="345"/>
      <c r="H13" s="345"/>
      <c r="I13" s="345"/>
      <c r="J13" s="345"/>
      <c r="K13" s="345"/>
      <c r="L13" s="345"/>
      <c r="M13" s="345"/>
      <c r="N13" s="345"/>
      <c r="O13" s="345"/>
    </row>
    <row r="14" spans="1:15" ht="55.15" customHeight="1" x14ac:dyDescent="0.2">
      <c r="A14" s="25" t="s">
        <v>80</v>
      </c>
      <c r="B14" s="25"/>
      <c r="C14" s="345" t="s">
        <v>567</v>
      </c>
      <c r="D14" s="345"/>
      <c r="E14" s="345"/>
      <c r="F14" s="345"/>
      <c r="G14" s="345"/>
      <c r="H14" s="345"/>
      <c r="I14" s="345"/>
      <c r="J14" s="345"/>
      <c r="K14" s="345"/>
      <c r="L14" s="345"/>
      <c r="M14" s="345"/>
      <c r="N14" s="345"/>
      <c r="O14" s="345"/>
    </row>
    <row r="15" spans="1:15" ht="42.4" customHeight="1" x14ac:dyDescent="0.2">
      <c r="A15" s="25" t="s">
        <v>81</v>
      </c>
      <c r="B15" s="25"/>
      <c r="C15" s="345" t="s">
        <v>568</v>
      </c>
      <c r="D15" s="345"/>
      <c r="E15" s="345"/>
      <c r="F15" s="345"/>
      <c r="G15" s="345"/>
      <c r="H15" s="345"/>
      <c r="I15" s="345"/>
      <c r="J15" s="345"/>
      <c r="K15" s="345"/>
      <c r="L15" s="345"/>
      <c r="M15" s="345"/>
      <c r="N15" s="345"/>
      <c r="O15" s="345"/>
    </row>
    <row r="16" spans="1:15" ht="16.5" customHeight="1" x14ac:dyDescent="0.2">
      <c r="A16" s="25" t="s">
        <v>82</v>
      </c>
      <c r="B16" s="25"/>
      <c r="C16" s="345" t="s">
        <v>569</v>
      </c>
      <c r="D16" s="345"/>
      <c r="E16" s="345"/>
      <c r="F16" s="345"/>
      <c r="G16" s="345"/>
      <c r="H16" s="345"/>
      <c r="I16" s="345"/>
      <c r="J16" s="345"/>
      <c r="K16" s="345"/>
      <c r="L16" s="345"/>
      <c r="M16" s="345"/>
      <c r="N16" s="345"/>
      <c r="O16" s="345"/>
    </row>
    <row r="17" spans="1:15" ht="4.5" customHeight="1" x14ac:dyDescent="0.2"/>
    <row r="18" spans="1:15" ht="29.45" customHeight="1" x14ac:dyDescent="0.2">
      <c r="A18" s="26" t="s">
        <v>95</v>
      </c>
      <c r="B18" s="25"/>
      <c r="C18" s="25"/>
      <c r="D18" s="25"/>
      <c r="E18" s="345" t="s">
        <v>570</v>
      </c>
      <c r="F18" s="345"/>
      <c r="G18" s="345"/>
      <c r="H18" s="345"/>
      <c r="I18" s="345"/>
      <c r="J18" s="345"/>
      <c r="K18" s="345"/>
      <c r="L18" s="345"/>
      <c r="M18" s="345"/>
      <c r="N18" s="345"/>
      <c r="O18" s="345"/>
    </row>
  </sheetData>
  <mergeCells count="7">
    <mergeCell ref="C16:O16"/>
    <mergeCell ref="E18:O18"/>
    <mergeCell ref="K1:O1"/>
    <mergeCell ref="C11:O11"/>
    <mergeCell ref="C13:O13"/>
    <mergeCell ref="C14:O14"/>
    <mergeCell ref="C15:O15"/>
  </mergeCells>
  <pageMargins left="0.7" right="0.7" top="0.75" bottom="0.75" header="0.3" footer="0.3"/>
  <pageSetup paperSize="9" fitToHeight="0" orientation="landscape" horizontalDpi="300" verticalDpi="300"/>
  <headerFooter scaleWithDoc="0" alignWithMargins="0">
    <oddHeader>&amp;C&amp;"Arial"&amp;8TABLE EA.28</oddHeader>
    <oddFooter>&amp;L&amp;"Arial"&amp;8REPORT ON
GOVERNMENT
SERVICES 2022&amp;R&amp;"Arial"&amp;8HEALTH SECTOR
OVERVIEW
PAGE &amp;B&amp;P&amp;B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84"/>
  <sheetViews>
    <sheetView showGridLines="0" workbookViewId="0"/>
  </sheetViews>
  <sheetFormatPr defaultColWidth="11.42578125" defaultRowHeight="12.75" x14ac:dyDescent="0.2"/>
  <cols>
    <col min="1" max="10" width="1.85546875" customWidth="1"/>
    <col min="11" max="11" width="10.42578125" customWidth="1"/>
    <col min="12" max="12" width="5.42578125" customWidth="1"/>
    <col min="13" max="13" width="6" customWidth="1"/>
    <col min="14" max="14" width="5" customWidth="1"/>
    <col min="15" max="15" width="6" customWidth="1"/>
    <col min="16" max="16" width="5" customWidth="1"/>
    <col min="17" max="17" width="6" customWidth="1"/>
    <col min="18" max="18" width="5" customWidth="1"/>
    <col min="19" max="19" width="6" customWidth="1"/>
    <col min="20" max="20" width="5" customWidth="1"/>
    <col min="21" max="21" width="6" customWidth="1"/>
    <col min="22" max="22" width="5" customWidth="1"/>
    <col min="23" max="23" width="6" customWidth="1"/>
    <col min="24" max="24" width="5" customWidth="1"/>
    <col min="25" max="25" width="6" customWidth="1"/>
    <col min="26" max="26" width="5" customWidth="1"/>
    <col min="27" max="27" width="6" customWidth="1"/>
    <col min="28" max="28" width="5" customWidth="1"/>
    <col min="29" max="29" width="7" customWidth="1"/>
    <col min="30" max="30" width="5" customWidth="1"/>
  </cols>
  <sheetData>
    <row r="1" spans="1:30" ht="33.950000000000003" customHeight="1" x14ac:dyDescent="0.2">
      <c r="A1" s="8" t="s">
        <v>97</v>
      </c>
      <c r="B1" s="8"/>
      <c r="C1" s="8"/>
      <c r="D1" s="8"/>
      <c r="E1" s="8"/>
      <c r="F1" s="8"/>
      <c r="G1" s="8"/>
      <c r="H1" s="8"/>
      <c r="I1" s="8"/>
      <c r="J1" s="8"/>
      <c r="K1" s="352" t="s">
        <v>98</v>
      </c>
      <c r="L1" s="353"/>
      <c r="M1" s="353"/>
      <c r="N1" s="353"/>
      <c r="O1" s="353"/>
      <c r="P1" s="353"/>
      <c r="Q1" s="353"/>
      <c r="R1" s="353"/>
      <c r="S1" s="353"/>
      <c r="T1" s="353"/>
      <c r="U1" s="353"/>
      <c r="V1" s="353"/>
      <c r="W1" s="353"/>
      <c r="X1" s="353"/>
      <c r="Y1" s="353"/>
      <c r="Z1" s="353"/>
      <c r="AA1" s="353"/>
      <c r="AB1" s="353"/>
      <c r="AC1" s="353"/>
      <c r="AD1" s="353"/>
    </row>
    <row r="2" spans="1:30" ht="16.5" customHeight="1" x14ac:dyDescent="0.2">
      <c r="A2" s="11"/>
      <c r="B2" s="11"/>
      <c r="C2" s="11"/>
      <c r="D2" s="11"/>
      <c r="E2" s="11"/>
      <c r="F2" s="11"/>
      <c r="G2" s="11"/>
      <c r="H2" s="11"/>
      <c r="I2" s="11"/>
      <c r="J2" s="11"/>
      <c r="K2" s="11"/>
      <c r="L2" s="12" t="s">
        <v>59</v>
      </c>
      <c r="M2" s="349" t="s">
        <v>99</v>
      </c>
      <c r="N2" s="350"/>
      <c r="O2" s="349" t="s">
        <v>100</v>
      </c>
      <c r="P2" s="350"/>
      <c r="Q2" s="349" t="s">
        <v>101</v>
      </c>
      <c r="R2" s="350"/>
      <c r="S2" s="349" t="s">
        <v>102</v>
      </c>
      <c r="T2" s="350"/>
      <c r="U2" s="349" t="s">
        <v>103</v>
      </c>
      <c r="V2" s="350"/>
      <c r="W2" s="349" t="s">
        <v>104</v>
      </c>
      <c r="X2" s="350"/>
      <c r="Y2" s="349" t="s">
        <v>105</v>
      </c>
      <c r="Z2" s="350"/>
      <c r="AA2" s="349" t="s">
        <v>106</v>
      </c>
      <c r="AB2" s="350"/>
      <c r="AC2" s="349" t="s">
        <v>107</v>
      </c>
      <c r="AD2" s="350"/>
    </row>
    <row r="3" spans="1:30" ht="16.5" customHeight="1" x14ac:dyDescent="0.2">
      <c r="A3" s="7" t="s">
        <v>108</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69</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29.45" customHeight="1" x14ac:dyDescent="0.2">
      <c r="A5" s="7"/>
      <c r="B5" s="7"/>
      <c r="C5" s="351" t="s">
        <v>109</v>
      </c>
      <c r="D5" s="351"/>
      <c r="E5" s="351"/>
      <c r="F5" s="351"/>
      <c r="G5" s="351"/>
      <c r="H5" s="351"/>
      <c r="I5" s="351"/>
      <c r="J5" s="351"/>
      <c r="K5" s="351"/>
      <c r="L5" s="9" t="s">
        <v>72</v>
      </c>
      <c r="M5" s="32">
        <v>8.9</v>
      </c>
      <c r="N5" s="37">
        <v>0.8</v>
      </c>
      <c r="O5" s="31">
        <v>10.5</v>
      </c>
      <c r="P5" s="37">
        <v>1.9</v>
      </c>
      <c r="Q5" s="32">
        <v>9.6999999999999993</v>
      </c>
      <c r="R5" s="37">
        <v>0.9</v>
      </c>
      <c r="S5" s="31">
        <v>13.3</v>
      </c>
      <c r="T5" s="37">
        <v>1.6</v>
      </c>
      <c r="U5" s="32">
        <v>8.9</v>
      </c>
      <c r="V5" s="37">
        <v>2.1</v>
      </c>
      <c r="W5" s="32">
        <v>8.3000000000000007</v>
      </c>
      <c r="X5" s="37">
        <v>3.1</v>
      </c>
      <c r="Y5" s="32">
        <v>9.6</v>
      </c>
      <c r="Z5" s="37">
        <v>5.4</v>
      </c>
      <c r="AA5" s="31">
        <v>13.5</v>
      </c>
      <c r="AB5" s="37">
        <v>2</v>
      </c>
      <c r="AC5" s="31">
        <v>10.199999999999999</v>
      </c>
      <c r="AD5" s="37">
        <v>0.5</v>
      </c>
    </row>
    <row r="6" spans="1:30" ht="16.5" customHeight="1" x14ac:dyDescent="0.2">
      <c r="A6" s="7"/>
      <c r="B6" s="7"/>
      <c r="C6" s="7" t="s">
        <v>110</v>
      </c>
      <c r="D6" s="7"/>
      <c r="E6" s="7"/>
      <c r="F6" s="7"/>
      <c r="G6" s="7"/>
      <c r="H6" s="7"/>
      <c r="I6" s="7"/>
      <c r="J6" s="7"/>
      <c r="K6" s="7"/>
      <c r="L6" s="9" t="s">
        <v>72</v>
      </c>
      <c r="M6" s="32">
        <v>4.7</v>
      </c>
      <c r="N6" s="37">
        <v>0.1</v>
      </c>
      <c r="O6" s="32">
        <v>5.0999999999999996</v>
      </c>
      <c r="P6" s="37">
        <v>0.2</v>
      </c>
      <c r="Q6" s="32">
        <v>5.0999999999999996</v>
      </c>
      <c r="R6" s="37">
        <v>0.2</v>
      </c>
      <c r="S6" s="32">
        <v>4.9000000000000004</v>
      </c>
      <c r="T6" s="37">
        <v>0.2</v>
      </c>
      <c r="U6" s="32">
        <v>4.9000000000000004</v>
      </c>
      <c r="V6" s="37">
        <v>0.3</v>
      </c>
      <c r="W6" s="32">
        <v>5.4</v>
      </c>
      <c r="X6" s="37">
        <v>0.6</v>
      </c>
      <c r="Y6" s="32">
        <v>4.3</v>
      </c>
      <c r="Z6" s="37">
        <v>0.6</v>
      </c>
      <c r="AA6" s="32">
        <v>4.5</v>
      </c>
      <c r="AB6" s="37">
        <v>0.8</v>
      </c>
      <c r="AC6" s="32">
        <v>4.9000000000000004</v>
      </c>
      <c r="AD6" s="37">
        <v>0.1</v>
      </c>
    </row>
    <row r="7" spans="1:30" ht="16.5" customHeight="1" x14ac:dyDescent="0.2">
      <c r="A7" s="7"/>
      <c r="B7" s="7"/>
      <c r="C7" s="7" t="s">
        <v>74</v>
      </c>
      <c r="D7" s="7"/>
      <c r="E7" s="7"/>
      <c r="F7" s="7"/>
      <c r="G7" s="7"/>
      <c r="H7" s="7"/>
      <c r="I7" s="7"/>
      <c r="J7" s="7"/>
      <c r="K7" s="7"/>
      <c r="L7" s="9" t="s">
        <v>72</v>
      </c>
      <c r="M7" s="32">
        <v>4.9000000000000004</v>
      </c>
      <c r="N7" s="37">
        <v>0.1</v>
      </c>
      <c r="O7" s="32">
        <v>5.2</v>
      </c>
      <c r="P7" s="37">
        <v>0.2</v>
      </c>
      <c r="Q7" s="32">
        <v>5.4</v>
      </c>
      <c r="R7" s="37">
        <v>0.2</v>
      </c>
      <c r="S7" s="32">
        <v>5.4</v>
      </c>
      <c r="T7" s="37">
        <v>0.2</v>
      </c>
      <c r="U7" s="32">
        <v>5.0999999999999996</v>
      </c>
      <c r="V7" s="37">
        <v>0.3</v>
      </c>
      <c r="W7" s="32">
        <v>5.5</v>
      </c>
      <c r="X7" s="37">
        <v>0.6</v>
      </c>
      <c r="Y7" s="32">
        <v>4.4000000000000004</v>
      </c>
      <c r="Z7" s="37">
        <v>0.6</v>
      </c>
      <c r="AA7" s="32">
        <v>7.5</v>
      </c>
      <c r="AB7" s="37">
        <v>0.9</v>
      </c>
      <c r="AC7" s="32">
        <v>5.2</v>
      </c>
      <c r="AD7" s="37">
        <v>0.1</v>
      </c>
    </row>
    <row r="8" spans="1:30" ht="29.45" customHeight="1" x14ac:dyDescent="0.2">
      <c r="A8" s="7"/>
      <c r="B8" s="7"/>
      <c r="C8" s="351" t="s">
        <v>111</v>
      </c>
      <c r="D8" s="351"/>
      <c r="E8" s="351"/>
      <c r="F8" s="351"/>
      <c r="G8" s="351"/>
      <c r="H8" s="351"/>
      <c r="I8" s="351"/>
      <c r="J8" s="351"/>
      <c r="K8" s="351"/>
      <c r="L8" s="9" t="s">
        <v>76</v>
      </c>
      <c r="M8" s="29">
        <v>400</v>
      </c>
      <c r="N8" s="7"/>
      <c r="O8" s="29">
        <v>105</v>
      </c>
      <c r="P8" s="7"/>
      <c r="Q8" s="29">
        <v>419</v>
      </c>
      <c r="R8" s="7"/>
      <c r="S8" s="29">
        <v>236</v>
      </c>
      <c r="T8" s="7"/>
      <c r="U8" s="28">
        <v>65</v>
      </c>
      <c r="V8" s="7"/>
      <c r="W8" s="28">
        <v>26</v>
      </c>
      <c r="X8" s="7"/>
      <c r="Y8" s="28">
        <v>11</v>
      </c>
      <c r="Z8" s="7"/>
      <c r="AA8" s="29">
        <v>156</v>
      </c>
      <c r="AB8" s="7"/>
      <c r="AC8" s="33">
        <v>1418</v>
      </c>
      <c r="AD8" s="7"/>
    </row>
    <row r="9" spans="1:30" ht="16.5" customHeight="1" x14ac:dyDescent="0.2">
      <c r="A9" s="7"/>
      <c r="B9" s="7"/>
      <c r="C9" s="7" t="s">
        <v>112</v>
      </c>
      <c r="D9" s="7"/>
      <c r="E9" s="7"/>
      <c r="F9" s="7"/>
      <c r="G9" s="7"/>
      <c r="H9" s="7"/>
      <c r="I9" s="7"/>
      <c r="J9" s="7"/>
      <c r="K9" s="7"/>
      <c r="L9" s="9" t="s">
        <v>76</v>
      </c>
      <c r="M9" s="33">
        <v>4132</v>
      </c>
      <c r="N9" s="7"/>
      <c r="O9" s="33">
        <v>3719</v>
      </c>
      <c r="P9" s="7"/>
      <c r="Q9" s="33">
        <v>2731</v>
      </c>
      <c r="R9" s="7"/>
      <c r="S9" s="33">
        <v>1458</v>
      </c>
      <c r="T9" s="7"/>
      <c r="U9" s="29">
        <v>863</v>
      </c>
      <c r="V9" s="7"/>
      <c r="W9" s="29">
        <v>276</v>
      </c>
      <c r="X9" s="7"/>
      <c r="Y9" s="29">
        <v>225</v>
      </c>
      <c r="Z9" s="7"/>
      <c r="AA9" s="29">
        <v>104</v>
      </c>
      <c r="AB9" s="7"/>
      <c r="AC9" s="35">
        <v>13508</v>
      </c>
      <c r="AD9" s="7"/>
    </row>
    <row r="10" spans="1:30" ht="16.5" customHeight="1" x14ac:dyDescent="0.2">
      <c r="A10" s="7"/>
      <c r="B10" s="7"/>
      <c r="C10" s="7" t="s">
        <v>78</v>
      </c>
      <c r="D10" s="7"/>
      <c r="E10" s="7"/>
      <c r="F10" s="7"/>
      <c r="G10" s="7"/>
      <c r="H10" s="7"/>
      <c r="I10" s="7"/>
      <c r="J10" s="7"/>
      <c r="K10" s="7"/>
      <c r="L10" s="9" t="s">
        <v>76</v>
      </c>
      <c r="M10" s="33">
        <v>4545</v>
      </c>
      <c r="N10" s="7"/>
      <c r="O10" s="33">
        <v>3870</v>
      </c>
      <c r="P10" s="7"/>
      <c r="Q10" s="33">
        <v>3150</v>
      </c>
      <c r="R10" s="7"/>
      <c r="S10" s="33">
        <v>1695</v>
      </c>
      <c r="T10" s="7"/>
      <c r="U10" s="29">
        <v>928</v>
      </c>
      <c r="V10" s="7"/>
      <c r="W10" s="29">
        <v>305</v>
      </c>
      <c r="X10" s="7"/>
      <c r="Y10" s="29">
        <v>236</v>
      </c>
      <c r="Z10" s="7"/>
      <c r="AA10" s="29">
        <v>260</v>
      </c>
      <c r="AB10" s="7"/>
      <c r="AC10" s="35">
        <v>14989</v>
      </c>
      <c r="AD10" s="7"/>
    </row>
    <row r="11" spans="1:30" ht="16.5" customHeight="1" x14ac:dyDescent="0.2">
      <c r="A11" s="7"/>
      <c r="B11" s="7" t="s">
        <v>113</v>
      </c>
      <c r="C11" s="7"/>
      <c r="D11" s="7"/>
      <c r="E11" s="7"/>
      <c r="F11" s="7"/>
      <c r="G11" s="7"/>
      <c r="H11" s="7"/>
      <c r="I11" s="7"/>
      <c r="J11" s="7"/>
      <c r="K11" s="7"/>
      <c r="L11" s="9"/>
      <c r="M11" s="10"/>
      <c r="N11" s="7"/>
      <c r="O11" s="10"/>
      <c r="P11" s="7"/>
      <c r="Q11" s="10"/>
      <c r="R11" s="7"/>
      <c r="S11" s="10"/>
      <c r="T11" s="7"/>
      <c r="U11" s="10"/>
      <c r="V11" s="7"/>
      <c r="W11" s="10"/>
      <c r="X11" s="7"/>
      <c r="Y11" s="10"/>
      <c r="Z11" s="7"/>
      <c r="AA11" s="10"/>
      <c r="AB11" s="7"/>
      <c r="AC11" s="10"/>
      <c r="AD11" s="7"/>
    </row>
    <row r="12" spans="1:30" ht="29.45" customHeight="1" x14ac:dyDescent="0.2">
      <c r="A12" s="7"/>
      <c r="B12" s="7"/>
      <c r="C12" s="351" t="s">
        <v>109</v>
      </c>
      <c r="D12" s="351"/>
      <c r="E12" s="351"/>
      <c r="F12" s="351"/>
      <c r="G12" s="351"/>
      <c r="H12" s="351"/>
      <c r="I12" s="351"/>
      <c r="J12" s="351"/>
      <c r="K12" s="351"/>
      <c r="L12" s="9" t="s">
        <v>72</v>
      </c>
      <c r="M12" s="32">
        <v>8.4</v>
      </c>
      <c r="N12" s="37">
        <v>0.8</v>
      </c>
      <c r="O12" s="31">
        <v>10.4</v>
      </c>
      <c r="P12" s="37">
        <v>1.9</v>
      </c>
      <c r="Q12" s="32">
        <v>9.6</v>
      </c>
      <c r="R12" s="37">
        <v>0.9</v>
      </c>
      <c r="S12" s="31">
        <v>12.5</v>
      </c>
      <c r="T12" s="37">
        <v>1.5</v>
      </c>
      <c r="U12" s="31">
        <v>12.4</v>
      </c>
      <c r="V12" s="37">
        <v>2.4</v>
      </c>
      <c r="W12" s="31">
        <v>10.1</v>
      </c>
      <c r="X12" s="37">
        <v>3.4</v>
      </c>
      <c r="Y12" s="31">
        <v>10.3</v>
      </c>
      <c r="Z12" s="37">
        <v>5.5</v>
      </c>
      <c r="AA12" s="31">
        <v>14.2</v>
      </c>
      <c r="AB12" s="37">
        <v>2</v>
      </c>
      <c r="AC12" s="31">
        <v>10.199999999999999</v>
      </c>
      <c r="AD12" s="37">
        <v>0.5</v>
      </c>
    </row>
    <row r="13" spans="1:30" ht="16.5" customHeight="1" x14ac:dyDescent="0.2">
      <c r="A13" s="7"/>
      <c r="B13" s="7"/>
      <c r="C13" s="7" t="s">
        <v>110</v>
      </c>
      <c r="D13" s="7"/>
      <c r="E13" s="7"/>
      <c r="F13" s="7"/>
      <c r="G13" s="7"/>
      <c r="H13" s="7"/>
      <c r="I13" s="7"/>
      <c r="J13" s="7"/>
      <c r="K13" s="7"/>
      <c r="L13" s="9" t="s">
        <v>72</v>
      </c>
      <c r="M13" s="32">
        <v>4.9000000000000004</v>
      </c>
      <c r="N13" s="37">
        <v>0.1</v>
      </c>
      <c r="O13" s="32">
        <v>5.0999999999999996</v>
      </c>
      <c r="P13" s="37">
        <v>0.2</v>
      </c>
      <c r="Q13" s="32">
        <v>4.8</v>
      </c>
      <c r="R13" s="37">
        <v>0.2</v>
      </c>
      <c r="S13" s="32">
        <v>4.8</v>
      </c>
      <c r="T13" s="37">
        <v>0.2</v>
      </c>
      <c r="U13" s="32">
        <v>5.2</v>
      </c>
      <c r="V13" s="37">
        <v>0.3</v>
      </c>
      <c r="W13" s="32">
        <v>5.8</v>
      </c>
      <c r="X13" s="37">
        <v>0.7</v>
      </c>
      <c r="Y13" s="32">
        <v>4.4000000000000004</v>
      </c>
      <c r="Z13" s="37">
        <v>0.6</v>
      </c>
      <c r="AA13" s="32">
        <v>4.8</v>
      </c>
      <c r="AB13" s="37">
        <v>0.8</v>
      </c>
      <c r="AC13" s="32">
        <v>4.9000000000000004</v>
      </c>
      <c r="AD13" s="37">
        <v>0.1</v>
      </c>
    </row>
    <row r="14" spans="1:30" ht="16.5" customHeight="1" x14ac:dyDescent="0.2">
      <c r="A14" s="7"/>
      <c r="B14" s="7"/>
      <c r="C14" s="7" t="s">
        <v>74</v>
      </c>
      <c r="D14" s="7"/>
      <c r="E14" s="7"/>
      <c r="F14" s="7"/>
      <c r="G14" s="7"/>
      <c r="H14" s="7"/>
      <c r="I14" s="7"/>
      <c r="J14" s="7"/>
      <c r="K14" s="7"/>
      <c r="L14" s="9" t="s">
        <v>72</v>
      </c>
      <c r="M14" s="32">
        <v>5</v>
      </c>
      <c r="N14" s="37">
        <v>0.1</v>
      </c>
      <c r="O14" s="32">
        <v>5.2</v>
      </c>
      <c r="P14" s="37">
        <v>0.2</v>
      </c>
      <c r="Q14" s="32">
        <v>5.2</v>
      </c>
      <c r="R14" s="37">
        <v>0.2</v>
      </c>
      <c r="S14" s="32">
        <v>5.2</v>
      </c>
      <c r="T14" s="37">
        <v>0.2</v>
      </c>
      <c r="U14" s="32">
        <v>5.5</v>
      </c>
      <c r="V14" s="37">
        <v>0.3</v>
      </c>
      <c r="W14" s="32">
        <v>6</v>
      </c>
      <c r="X14" s="37">
        <v>0.6</v>
      </c>
      <c r="Y14" s="32">
        <v>4.5</v>
      </c>
      <c r="Z14" s="37">
        <v>0.6</v>
      </c>
      <c r="AA14" s="32">
        <v>7.9</v>
      </c>
      <c r="AB14" s="37">
        <v>0.9</v>
      </c>
      <c r="AC14" s="32">
        <v>5.2</v>
      </c>
      <c r="AD14" s="37">
        <v>0.1</v>
      </c>
    </row>
    <row r="15" spans="1:30" ht="29.45" customHeight="1" x14ac:dyDescent="0.2">
      <c r="A15" s="7"/>
      <c r="B15" s="7"/>
      <c r="C15" s="351" t="s">
        <v>111</v>
      </c>
      <c r="D15" s="351"/>
      <c r="E15" s="351"/>
      <c r="F15" s="351"/>
      <c r="G15" s="351"/>
      <c r="H15" s="351"/>
      <c r="I15" s="351"/>
      <c r="J15" s="351"/>
      <c r="K15" s="351"/>
      <c r="L15" s="9" t="s">
        <v>76</v>
      </c>
      <c r="M15" s="29">
        <v>357</v>
      </c>
      <c r="N15" s="7"/>
      <c r="O15" s="29">
        <v>106</v>
      </c>
      <c r="P15" s="7"/>
      <c r="Q15" s="29">
        <v>388</v>
      </c>
      <c r="R15" s="7"/>
      <c r="S15" s="29">
        <v>221</v>
      </c>
      <c r="T15" s="7"/>
      <c r="U15" s="28">
        <v>89</v>
      </c>
      <c r="V15" s="7"/>
      <c r="W15" s="28">
        <v>30</v>
      </c>
      <c r="X15" s="7"/>
      <c r="Y15" s="28">
        <v>12</v>
      </c>
      <c r="Z15" s="7"/>
      <c r="AA15" s="29">
        <v>168</v>
      </c>
      <c r="AB15" s="7"/>
      <c r="AC15" s="33">
        <v>1371</v>
      </c>
      <c r="AD15" s="7"/>
    </row>
    <row r="16" spans="1:30" ht="16.5" customHeight="1" x14ac:dyDescent="0.2">
      <c r="A16" s="7"/>
      <c r="B16" s="7"/>
      <c r="C16" s="7" t="s">
        <v>112</v>
      </c>
      <c r="D16" s="7"/>
      <c r="E16" s="7"/>
      <c r="F16" s="7"/>
      <c r="G16" s="7"/>
      <c r="H16" s="7"/>
      <c r="I16" s="7"/>
      <c r="J16" s="7"/>
      <c r="K16" s="7"/>
      <c r="L16" s="9" t="s">
        <v>76</v>
      </c>
      <c r="M16" s="33">
        <v>4319</v>
      </c>
      <c r="N16" s="7"/>
      <c r="O16" s="33">
        <v>3733</v>
      </c>
      <c r="P16" s="7"/>
      <c r="Q16" s="33">
        <v>2624</v>
      </c>
      <c r="R16" s="7"/>
      <c r="S16" s="33">
        <v>1443</v>
      </c>
      <c r="T16" s="7"/>
      <c r="U16" s="29">
        <v>926</v>
      </c>
      <c r="V16" s="7"/>
      <c r="W16" s="29">
        <v>287</v>
      </c>
      <c r="X16" s="7"/>
      <c r="Y16" s="29">
        <v>219</v>
      </c>
      <c r="Z16" s="7"/>
      <c r="AA16" s="29">
        <v>118</v>
      </c>
      <c r="AB16" s="7"/>
      <c r="AC16" s="35">
        <v>13669</v>
      </c>
      <c r="AD16" s="7"/>
    </row>
    <row r="17" spans="1:30" ht="16.5" customHeight="1" x14ac:dyDescent="0.2">
      <c r="A17" s="7"/>
      <c r="B17" s="7"/>
      <c r="C17" s="7" t="s">
        <v>78</v>
      </c>
      <c r="D17" s="7"/>
      <c r="E17" s="7"/>
      <c r="F17" s="7"/>
      <c r="G17" s="7"/>
      <c r="H17" s="7"/>
      <c r="I17" s="7"/>
      <c r="J17" s="7"/>
      <c r="K17" s="7"/>
      <c r="L17" s="9" t="s">
        <v>76</v>
      </c>
      <c r="M17" s="33">
        <v>4698</v>
      </c>
      <c r="N17" s="7"/>
      <c r="O17" s="33">
        <v>3857</v>
      </c>
      <c r="P17" s="7"/>
      <c r="Q17" s="33">
        <v>3012</v>
      </c>
      <c r="R17" s="7"/>
      <c r="S17" s="33">
        <v>1664</v>
      </c>
      <c r="T17" s="7"/>
      <c r="U17" s="33">
        <v>1015</v>
      </c>
      <c r="V17" s="7"/>
      <c r="W17" s="29">
        <v>321</v>
      </c>
      <c r="X17" s="7"/>
      <c r="Y17" s="29">
        <v>231</v>
      </c>
      <c r="Z17" s="7"/>
      <c r="AA17" s="29">
        <v>286</v>
      </c>
      <c r="AB17" s="7"/>
      <c r="AC17" s="35">
        <v>15084</v>
      </c>
      <c r="AD17" s="7"/>
    </row>
    <row r="18" spans="1:30" ht="16.5" customHeight="1" x14ac:dyDescent="0.2">
      <c r="A18" s="7"/>
      <c r="B18" s="7" t="s">
        <v>114</v>
      </c>
      <c r="C18" s="7"/>
      <c r="D18" s="7"/>
      <c r="E18" s="7"/>
      <c r="F18" s="7"/>
      <c r="G18" s="7"/>
      <c r="H18" s="7"/>
      <c r="I18" s="7"/>
      <c r="J18" s="7"/>
      <c r="K18" s="7"/>
      <c r="L18" s="9"/>
      <c r="M18" s="10"/>
      <c r="N18" s="7"/>
      <c r="O18" s="10"/>
      <c r="P18" s="7"/>
      <c r="Q18" s="10"/>
      <c r="R18" s="7"/>
      <c r="S18" s="10"/>
      <c r="T18" s="7"/>
      <c r="U18" s="10"/>
      <c r="V18" s="7"/>
      <c r="W18" s="10"/>
      <c r="X18" s="7"/>
      <c r="Y18" s="10"/>
      <c r="Z18" s="7"/>
      <c r="AA18" s="10"/>
      <c r="AB18" s="7"/>
      <c r="AC18" s="10"/>
      <c r="AD18" s="7"/>
    </row>
    <row r="19" spans="1:30" ht="29.45" customHeight="1" x14ac:dyDescent="0.2">
      <c r="A19" s="7"/>
      <c r="B19" s="7"/>
      <c r="C19" s="351" t="s">
        <v>109</v>
      </c>
      <c r="D19" s="351"/>
      <c r="E19" s="351"/>
      <c r="F19" s="351"/>
      <c r="G19" s="351"/>
      <c r="H19" s="351"/>
      <c r="I19" s="351"/>
      <c r="J19" s="351"/>
      <c r="K19" s="351"/>
      <c r="L19" s="9" t="s">
        <v>72</v>
      </c>
      <c r="M19" s="32">
        <v>9</v>
      </c>
      <c r="N19" s="37">
        <v>0.9</v>
      </c>
      <c r="O19" s="31">
        <v>11.7</v>
      </c>
      <c r="P19" s="37">
        <v>2.1</v>
      </c>
      <c r="Q19" s="31">
        <v>10.3</v>
      </c>
      <c r="R19" s="37">
        <v>0.9</v>
      </c>
      <c r="S19" s="31">
        <v>12.7</v>
      </c>
      <c r="T19" s="37">
        <v>1.6</v>
      </c>
      <c r="U19" s="31">
        <v>12</v>
      </c>
      <c r="V19" s="37">
        <v>2.4</v>
      </c>
      <c r="W19" s="31">
        <v>10</v>
      </c>
      <c r="X19" s="37">
        <v>3.3</v>
      </c>
      <c r="Y19" s="31">
        <v>13.5</v>
      </c>
      <c r="Z19" s="37">
        <v>6.6</v>
      </c>
      <c r="AA19" s="31">
        <v>13.9</v>
      </c>
      <c r="AB19" s="37">
        <v>2</v>
      </c>
      <c r="AC19" s="31">
        <v>10.7</v>
      </c>
      <c r="AD19" s="37">
        <v>0.5</v>
      </c>
    </row>
    <row r="20" spans="1:30" ht="16.5" customHeight="1" x14ac:dyDescent="0.2">
      <c r="A20" s="7"/>
      <c r="B20" s="7"/>
      <c r="C20" s="7" t="s">
        <v>110</v>
      </c>
      <c r="D20" s="7"/>
      <c r="E20" s="7"/>
      <c r="F20" s="7"/>
      <c r="G20" s="7"/>
      <c r="H20" s="7"/>
      <c r="I20" s="7"/>
      <c r="J20" s="7"/>
      <c r="K20" s="7"/>
      <c r="L20" s="9" t="s">
        <v>72</v>
      </c>
      <c r="M20" s="32">
        <v>4.7</v>
      </c>
      <c r="N20" s="37">
        <v>0.1</v>
      </c>
      <c r="O20" s="32">
        <v>5.0999999999999996</v>
      </c>
      <c r="P20" s="37">
        <v>0.2</v>
      </c>
      <c r="Q20" s="32">
        <v>5</v>
      </c>
      <c r="R20" s="37">
        <v>0.2</v>
      </c>
      <c r="S20" s="32">
        <v>4.9000000000000004</v>
      </c>
      <c r="T20" s="37">
        <v>0.2</v>
      </c>
      <c r="U20" s="32">
        <v>4.9000000000000004</v>
      </c>
      <c r="V20" s="37">
        <v>0.3</v>
      </c>
      <c r="W20" s="32">
        <v>6.3</v>
      </c>
      <c r="X20" s="37">
        <v>0.7</v>
      </c>
      <c r="Y20" s="32">
        <v>4.9000000000000004</v>
      </c>
      <c r="Z20" s="37">
        <v>0.6</v>
      </c>
      <c r="AA20" s="32">
        <v>4.3</v>
      </c>
      <c r="AB20" s="37">
        <v>0.7</v>
      </c>
      <c r="AC20" s="32">
        <v>4.9000000000000004</v>
      </c>
      <c r="AD20" s="37">
        <v>0.1</v>
      </c>
    </row>
    <row r="21" spans="1:30" ht="16.5" customHeight="1" x14ac:dyDescent="0.2">
      <c r="A21" s="7"/>
      <c r="B21" s="7"/>
      <c r="C21" s="7" t="s">
        <v>74</v>
      </c>
      <c r="D21" s="7"/>
      <c r="E21" s="7"/>
      <c r="F21" s="7"/>
      <c r="G21" s="7"/>
      <c r="H21" s="7"/>
      <c r="I21" s="7"/>
      <c r="J21" s="7"/>
      <c r="K21" s="7"/>
      <c r="L21" s="9" t="s">
        <v>72</v>
      </c>
      <c r="M21" s="32">
        <v>4.9000000000000004</v>
      </c>
      <c r="N21" s="37">
        <v>0.1</v>
      </c>
      <c r="O21" s="32">
        <v>5.2</v>
      </c>
      <c r="P21" s="37">
        <v>0.2</v>
      </c>
      <c r="Q21" s="32">
        <v>5.4</v>
      </c>
      <c r="R21" s="37">
        <v>0.2</v>
      </c>
      <c r="S21" s="32">
        <v>5.3</v>
      </c>
      <c r="T21" s="37">
        <v>0.2</v>
      </c>
      <c r="U21" s="32">
        <v>5.2</v>
      </c>
      <c r="V21" s="37">
        <v>0.3</v>
      </c>
      <c r="W21" s="32">
        <v>6.4</v>
      </c>
      <c r="X21" s="37">
        <v>0.7</v>
      </c>
      <c r="Y21" s="32">
        <v>5.0999999999999996</v>
      </c>
      <c r="Z21" s="37">
        <v>0.6</v>
      </c>
      <c r="AA21" s="32">
        <v>7</v>
      </c>
      <c r="AB21" s="37">
        <v>0.8</v>
      </c>
      <c r="AC21" s="32">
        <v>5.2</v>
      </c>
      <c r="AD21" s="37">
        <v>0.1</v>
      </c>
    </row>
    <row r="22" spans="1:30" ht="29.45" customHeight="1" x14ac:dyDescent="0.2">
      <c r="A22" s="7"/>
      <c r="B22" s="7"/>
      <c r="C22" s="351" t="s">
        <v>111</v>
      </c>
      <c r="D22" s="351"/>
      <c r="E22" s="351"/>
      <c r="F22" s="351"/>
      <c r="G22" s="351"/>
      <c r="H22" s="351"/>
      <c r="I22" s="351"/>
      <c r="J22" s="351"/>
      <c r="K22" s="351"/>
      <c r="L22" s="9" t="s">
        <v>76</v>
      </c>
      <c r="M22" s="29">
        <v>379</v>
      </c>
      <c r="N22" s="7"/>
      <c r="O22" s="29">
        <v>106</v>
      </c>
      <c r="P22" s="7"/>
      <c r="Q22" s="29">
        <v>411</v>
      </c>
      <c r="R22" s="7"/>
      <c r="S22" s="29">
        <v>222</v>
      </c>
      <c r="T22" s="7"/>
      <c r="U22" s="28">
        <v>88</v>
      </c>
      <c r="V22" s="7"/>
      <c r="W22" s="28">
        <v>31</v>
      </c>
      <c r="X22" s="7"/>
      <c r="Y22" s="28">
        <v>14</v>
      </c>
      <c r="Z22" s="7"/>
      <c r="AA22" s="29">
        <v>164</v>
      </c>
      <c r="AB22" s="7"/>
      <c r="AC22" s="33">
        <v>1415</v>
      </c>
      <c r="AD22" s="7"/>
    </row>
    <row r="23" spans="1:30" ht="16.5" customHeight="1" x14ac:dyDescent="0.2">
      <c r="A23" s="7"/>
      <c r="B23" s="7"/>
      <c r="C23" s="7" t="s">
        <v>112</v>
      </c>
      <c r="D23" s="7"/>
      <c r="E23" s="7"/>
      <c r="F23" s="7"/>
      <c r="G23" s="7"/>
      <c r="H23" s="7"/>
      <c r="I23" s="7"/>
      <c r="J23" s="7"/>
      <c r="K23" s="7"/>
      <c r="L23" s="9" t="s">
        <v>76</v>
      </c>
      <c r="M23" s="33">
        <v>4187</v>
      </c>
      <c r="N23" s="7"/>
      <c r="O23" s="33">
        <v>3668</v>
      </c>
      <c r="P23" s="7"/>
      <c r="Q23" s="33">
        <v>2722</v>
      </c>
      <c r="R23" s="7"/>
      <c r="S23" s="33">
        <v>1555</v>
      </c>
      <c r="T23" s="7"/>
      <c r="U23" s="29">
        <v>939</v>
      </c>
      <c r="V23" s="7"/>
      <c r="W23" s="29">
        <v>311</v>
      </c>
      <c r="X23" s="7"/>
      <c r="Y23" s="29">
        <v>257</v>
      </c>
      <c r="Z23" s="7"/>
      <c r="AA23" s="29">
        <v>129</v>
      </c>
      <c r="AB23" s="7"/>
      <c r="AC23" s="35">
        <v>13768</v>
      </c>
      <c r="AD23" s="7"/>
    </row>
    <row r="24" spans="1:30" ht="16.5" customHeight="1" x14ac:dyDescent="0.2">
      <c r="A24" s="7"/>
      <c r="B24" s="7"/>
      <c r="C24" s="7" t="s">
        <v>78</v>
      </c>
      <c r="D24" s="7"/>
      <c r="E24" s="7"/>
      <c r="F24" s="7"/>
      <c r="G24" s="7"/>
      <c r="H24" s="7"/>
      <c r="I24" s="7"/>
      <c r="J24" s="7"/>
      <c r="K24" s="7"/>
      <c r="L24" s="9" t="s">
        <v>76</v>
      </c>
      <c r="M24" s="33">
        <v>4577</v>
      </c>
      <c r="N24" s="7"/>
      <c r="O24" s="33">
        <v>3787</v>
      </c>
      <c r="P24" s="7"/>
      <c r="Q24" s="33">
        <v>3134</v>
      </c>
      <c r="R24" s="7"/>
      <c r="S24" s="33">
        <v>1778</v>
      </c>
      <c r="T24" s="7"/>
      <c r="U24" s="33">
        <v>1027</v>
      </c>
      <c r="V24" s="7"/>
      <c r="W24" s="29">
        <v>346</v>
      </c>
      <c r="X24" s="7"/>
      <c r="Y24" s="29">
        <v>272</v>
      </c>
      <c r="Z24" s="7"/>
      <c r="AA24" s="29">
        <v>293</v>
      </c>
      <c r="AB24" s="7"/>
      <c r="AC24" s="35">
        <v>15214</v>
      </c>
      <c r="AD24" s="7"/>
    </row>
    <row r="25" spans="1:30" ht="16.5" customHeight="1" x14ac:dyDescent="0.2">
      <c r="A25" s="7"/>
      <c r="B25" s="7" t="s">
        <v>115</v>
      </c>
      <c r="C25" s="7"/>
      <c r="D25" s="7"/>
      <c r="E25" s="7"/>
      <c r="F25" s="7"/>
      <c r="G25" s="7"/>
      <c r="H25" s="7"/>
      <c r="I25" s="7"/>
      <c r="J25" s="7"/>
      <c r="K25" s="7"/>
      <c r="L25" s="9"/>
      <c r="M25" s="10"/>
      <c r="N25" s="7"/>
      <c r="O25" s="10"/>
      <c r="P25" s="7"/>
      <c r="Q25" s="10"/>
      <c r="R25" s="7"/>
      <c r="S25" s="10"/>
      <c r="T25" s="7"/>
      <c r="U25" s="10"/>
      <c r="V25" s="7"/>
      <c r="W25" s="10"/>
      <c r="X25" s="7"/>
      <c r="Y25" s="10"/>
      <c r="Z25" s="7"/>
      <c r="AA25" s="10"/>
      <c r="AB25" s="7"/>
      <c r="AC25" s="10"/>
      <c r="AD25" s="7"/>
    </row>
    <row r="26" spans="1:30" ht="29.45" customHeight="1" x14ac:dyDescent="0.2">
      <c r="A26" s="7"/>
      <c r="B26" s="7"/>
      <c r="C26" s="351" t="s">
        <v>109</v>
      </c>
      <c r="D26" s="351"/>
      <c r="E26" s="351"/>
      <c r="F26" s="351"/>
      <c r="G26" s="351"/>
      <c r="H26" s="351"/>
      <c r="I26" s="351"/>
      <c r="J26" s="351"/>
      <c r="K26" s="351"/>
      <c r="L26" s="9" t="s">
        <v>72</v>
      </c>
      <c r="M26" s="32">
        <v>8.9</v>
      </c>
      <c r="N26" s="37">
        <v>0.9</v>
      </c>
      <c r="O26" s="32">
        <v>9.4</v>
      </c>
      <c r="P26" s="37">
        <v>1.9</v>
      </c>
      <c r="Q26" s="32">
        <v>9.4</v>
      </c>
      <c r="R26" s="37">
        <v>0.9</v>
      </c>
      <c r="S26" s="31">
        <v>13</v>
      </c>
      <c r="T26" s="37">
        <v>1.6</v>
      </c>
      <c r="U26" s="31">
        <v>10.1</v>
      </c>
      <c r="V26" s="37">
        <v>2.2000000000000002</v>
      </c>
      <c r="W26" s="31">
        <v>10.199999999999999</v>
      </c>
      <c r="X26" s="37">
        <v>3.4</v>
      </c>
      <c r="Y26" s="32">
        <v>5</v>
      </c>
      <c r="Z26" s="37">
        <v>4.3</v>
      </c>
      <c r="AA26" s="31">
        <v>14.5</v>
      </c>
      <c r="AB26" s="37">
        <v>2</v>
      </c>
      <c r="AC26" s="31">
        <v>10.199999999999999</v>
      </c>
      <c r="AD26" s="37">
        <v>0.5</v>
      </c>
    </row>
    <row r="27" spans="1:30" ht="16.5" customHeight="1" x14ac:dyDescent="0.2">
      <c r="A27" s="7"/>
      <c r="B27" s="7"/>
      <c r="C27" s="7" t="s">
        <v>110</v>
      </c>
      <c r="D27" s="7"/>
      <c r="E27" s="7"/>
      <c r="F27" s="7"/>
      <c r="G27" s="7"/>
      <c r="H27" s="7"/>
      <c r="I27" s="7"/>
      <c r="J27" s="7"/>
      <c r="K27" s="7"/>
      <c r="L27" s="9" t="s">
        <v>72</v>
      </c>
      <c r="M27" s="32">
        <v>4.5999999999999996</v>
      </c>
      <c r="N27" s="37">
        <v>0.1</v>
      </c>
      <c r="O27" s="32">
        <v>5</v>
      </c>
      <c r="P27" s="37">
        <v>0.2</v>
      </c>
      <c r="Q27" s="32">
        <v>4.9000000000000004</v>
      </c>
      <c r="R27" s="37">
        <v>0.2</v>
      </c>
      <c r="S27" s="32">
        <v>4.5999999999999996</v>
      </c>
      <c r="T27" s="37">
        <v>0.2</v>
      </c>
      <c r="U27" s="32">
        <v>5.0999999999999996</v>
      </c>
      <c r="V27" s="37">
        <v>0.3</v>
      </c>
      <c r="W27" s="32">
        <v>6.2</v>
      </c>
      <c r="X27" s="37">
        <v>0.7</v>
      </c>
      <c r="Y27" s="32">
        <v>4.4000000000000004</v>
      </c>
      <c r="Z27" s="37">
        <v>0.5</v>
      </c>
      <c r="AA27" s="32">
        <v>4.8</v>
      </c>
      <c r="AB27" s="37">
        <v>0.8</v>
      </c>
      <c r="AC27" s="32">
        <v>4.8</v>
      </c>
      <c r="AD27" s="37">
        <v>0.1</v>
      </c>
    </row>
    <row r="28" spans="1:30" ht="16.5" customHeight="1" x14ac:dyDescent="0.2">
      <c r="A28" s="7"/>
      <c r="B28" s="7"/>
      <c r="C28" s="7" t="s">
        <v>74</v>
      </c>
      <c r="D28" s="7"/>
      <c r="E28" s="7"/>
      <c r="F28" s="7"/>
      <c r="G28" s="7"/>
      <c r="H28" s="7"/>
      <c r="I28" s="7"/>
      <c r="J28" s="7"/>
      <c r="K28" s="7"/>
      <c r="L28" s="9" t="s">
        <v>72</v>
      </c>
      <c r="M28" s="32">
        <v>4.8</v>
      </c>
      <c r="N28" s="37">
        <v>0.1</v>
      </c>
      <c r="O28" s="32">
        <v>5.0999999999999996</v>
      </c>
      <c r="P28" s="37">
        <v>0.2</v>
      </c>
      <c r="Q28" s="32">
        <v>5.2</v>
      </c>
      <c r="R28" s="37">
        <v>0.2</v>
      </c>
      <c r="S28" s="32">
        <v>5.0999999999999996</v>
      </c>
      <c r="T28" s="37">
        <v>0.2</v>
      </c>
      <c r="U28" s="32">
        <v>5.3</v>
      </c>
      <c r="V28" s="37">
        <v>0.3</v>
      </c>
      <c r="W28" s="32">
        <v>6.3</v>
      </c>
      <c r="X28" s="37">
        <v>0.6</v>
      </c>
      <c r="Y28" s="32">
        <v>4.5</v>
      </c>
      <c r="Z28" s="37">
        <v>0.5</v>
      </c>
      <c r="AA28" s="32">
        <v>8</v>
      </c>
      <c r="AB28" s="37">
        <v>0.9</v>
      </c>
      <c r="AC28" s="32">
        <v>5.0999999999999996</v>
      </c>
      <c r="AD28" s="37">
        <v>0.1</v>
      </c>
    </row>
    <row r="29" spans="1:30" ht="29.45" customHeight="1" x14ac:dyDescent="0.2">
      <c r="A29" s="7"/>
      <c r="B29" s="7"/>
      <c r="C29" s="351" t="s">
        <v>111</v>
      </c>
      <c r="D29" s="351"/>
      <c r="E29" s="351"/>
      <c r="F29" s="351"/>
      <c r="G29" s="351"/>
      <c r="H29" s="351"/>
      <c r="I29" s="351"/>
      <c r="J29" s="351"/>
      <c r="K29" s="351"/>
      <c r="L29" s="9" t="s">
        <v>76</v>
      </c>
      <c r="M29" s="29">
        <v>366</v>
      </c>
      <c r="N29" s="7"/>
      <c r="O29" s="28">
        <v>86</v>
      </c>
      <c r="P29" s="7"/>
      <c r="Q29" s="29">
        <v>381</v>
      </c>
      <c r="R29" s="7"/>
      <c r="S29" s="29">
        <v>229</v>
      </c>
      <c r="T29" s="7"/>
      <c r="U29" s="28">
        <v>74</v>
      </c>
      <c r="V29" s="7"/>
      <c r="W29" s="28">
        <v>31</v>
      </c>
      <c r="X29" s="7"/>
      <c r="Y29" s="27">
        <v>5</v>
      </c>
      <c r="Z29" s="7"/>
      <c r="AA29" s="29">
        <v>182</v>
      </c>
      <c r="AB29" s="7"/>
      <c r="AC29" s="33">
        <v>1354</v>
      </c>
      <c r="AD29" s="7"/>
    </row>
    <row r="30" spans="1:30" ht="16.5" customHeight="1" x14ac:dyDescent="0.2">
      <c r="A30" s="7"/>
      <c r="B30" s="7"/>
      <c r="C30" s="7" t="s">
        <v>112</v>
      </c>
      <c r="D30" s="7"/>
      <c r="E30" s="7"/>
      <c r="F30" s="7"/>
      <c r="G30" s="7"/>
      <c r="H30" s="7"/>
      <c r="I30" s="7"/>
      <c r="J30" s="7"/>
      <c r="K30" s="7"/>
      <c r="L30" s="9" t="s">
        <v>76</v>
      </c>
      <c r="M30" s="33">
        <v>4216</v>
      </c>
      <c r="N30" s="7"/>
      <c r="O30" s="33">
        <v>3781</v>
      </c>
      <c r="P30" s="7"/>
      <c r="Q30" s="33">
        <v>2745</v>
      </c>
      <c r="R30" s="7"/>
      <c r="S30" s="33">
        <v>1520</v>
      </c>
      <c r="T30" s="7"/>
      <c r="U30" s="29">
        <v>946</v>
      </c>
      <c r="V30" s="7"/>
      <c r="W30" s="29">
        <v>329</v>
      </c>
      <c r="X30" s="7"/>
      <c r="Y30" s="29">
        <v>237</v>
      </c>
      <c r="Z30" s="7"/>
      <c r="AA30" s="29">
        <v>127</v>
      </c>
      <c r="AB30" s="7"/>
      <c r="AC30" s="35">
        <v>13901</v>
      </c>
      <c r="AD30" s="7"/>
    </row>
    <row r="31" spans="1:30" ht="16.5" customHeight="1" x14ac:dyDescent="0.2">
      <c r="A31" s="7"/>
      <c r="B31" s="7"/>
      <c r="C31" s="7" t="s">
        <v>78</v>
      </c>
      <c r="D31" s="7"/>
      <c r="E31" s="7"/>
      <c r="F31" s="7"/>
      <c r="G31" s="7"/>
      <c r="H31" s="7"/>
      <c r="I31" s="7"/>
      <c r="J31" s="7"/>
      <c r="K31" s="7"/>
      <c r="L31" s="9" t="s">
        <v>76</v>
      </c>
      <c r="M31" s="33">
        <v>4601</v>
      </c>
      <c r="N31" s="7"/>
      <c r="O31" s="33">
        <v>3884</v>
      </c>
      <c r="P31" s="7"/>
      <c r="Q31" s="33">
        <v>3128</v>
      </c>
      <c r="R31" s="7"/>
      <c r="S31" s="33">
        <v>1749</v>
      </c>
      <c r="T31" s="7"/>
      <c r="U31" s="33">
        <v>1021</v>
      </c>
      <c r="V31" s="7"/>
      <c r="W31" s="29">
        <v>361</v>
      </c>
      <c r="X31" s="7"/>
      <c r="Y31" s="29">
        <v>248</v>
      </c>
      <c r="Z31" s="7"/>
      <c r="AA31" s="29">
        <v>309</v>
      </c>
      <c r="AB31" s="7"/>
      <c r="AC31" s="35">
        <v>15301</v>
      </c>
      <c r="AD31" s="7"/>
    </row>
    <row r="32" spans="1:30" ht="16.5" customHeight="1" x14ac:dyDescent="0.2">
      <c r="A32" s="7"/>
      <c r="B32" s="7" t="s">
        <v>116</v>
      </c>
      <c r="C32" s="7"/>
      <c r="D32" s="7"/>
      <c r="E32" s="7"/>
      <c r="F32" s="7"/>
      <c r="G32" s="7"/>
      <c r="H32" s="7"/>
      <c r="I32" s="7"/>
      <c r="J32" s="7"/>
      <c r="K32" s="7"/>
      <c r="L32" s="9"/>
      <c r="M32" s="10"/>
      <c r="N32" s="7"/>
      <c r="O32" s="10"/>
      <c r="P32" s="7"/>
      <c r="Q32" s="10"/>
      <c r="R32" s="7"/>
      <c r="S32" s="10"/>
      <c r="T32" s="7"/>
      <c r="U32" s="10"/>
      <c r="V32" s="7"/>
      <c r="W32" s="10"/>
      <c r="X32" s="7"/>
      <c r="Y32" s="10"/>
      <c r="Z32" s="7"/>
      <c r="AA32" s="10"/>
      <c r="AB32" s="7"/>
      <c r="AC32" s="10"/>
      <c r="AD32" s="7"/>
    </row>
    <row r="33" spans="1:30" ht="29.45" customHeight="1" x14ac:dyDescent="0.2">
      <c r="A33" s="7"/>
      <c r="B33" s="7"/>
      <c r="C33" s="351" t="s">
        <v>109</v>
      </c>
      <c r="D33" s="351"/>
      <c r="E33" s="351"/>
      <c r="F33" s="351"/>
      <c r="G33" s="351"/>
      <c r="H33" s="351"/>
      <c r="I33" s="351"/>
      <c r="J33" s="351"/>
      <c r="K33" s="351"/>
      <c r="L33" s="9" t="s">
        <v>72</v>
      </c>
      <c r="M33" s="32">
        <v>9.4</v>
      </c>
      <c r="N33" s="37">
        <v>0.9</v>
      </c>
      <c r="O33" s="32">
        <v>9.9</v>
      </c>
      <c r="P33" s="37">
        <v>1.9</v>
      </c>
      <c r="Q33" s="32">
        <v>9.1</v>
      </c>
      <c r="R33" s="37">
        <v>0.9</v>
      </c>
      <c r="S33" s="31">
        <v>12.3</v>
      </c>
      <c r="T33" s="37">
        <v>1.6</v>
      </c>
      <c r="U33" s="31">
        <v>10.5</v>
      </c>
      <c r="V33" s="37">
        <v>2.2000000000000002</v>
      </c>
      <c r="W33" s="32">
        <v>9</v>
      </c>
      <c r="X33" s="37">
        <v>3.2</v>
      </c>
      <c r="Y33" s="31">
        <v>18.2</v>
      </c>
      <c r="Z33" s="37">
        <v>7.2</v>
      </c>
      <c r="AA33" s="31">
        <v>14.9</v>
      </c>
      <c r="AB33" s="37">
        <v>2</v>
      </c>
      <c r="AC33" s="31">
        <v>10.4</v>
      </c>
      <c r="AD33" s="37">
        <v>0.5</v>
      </c>
    </row>
    <row r="34" spans="1:30" ht="16.5" customHeight="1" x14ac:dyDescent="0.2">
      <c r="A34" s="7"/>
      <c r="B34" s="7"/>
      <c r="C34" s="7" t="s">
        <v>110</v>
      </c>
      <c r="D34" s="7"/>
      <c r="E34" s="7"/>
      <c r="F34" s="7"/>
      <c r="G34" s="7"/>
      <c r="H34" s="7"/>
      <c r="I34" s="7"/>
      <c r="J34" s="7"/>
      <c r="K34" s="7"/>
      <c r="L34" s="9" t="s">
        <v>72</v>
      </c>
      <c r="M34" s="32">
        <v>4.5999999999999996</v>
      </c>
      <c r="N34" s="37">
        <v>0.1</v>
      </c>
      <c r="O34" s="32">
        <v>5</v>
      </c>
      <c r="P34" s="37">
        <v>0.2</v>
      </c>
      <c r="Q34" s="32">
        <v>4.7</v>
      </c>
      <c r="R34" s="37">
        <v>0.2</v>
      </c>
      <c r="S34" s="32">
        <v>4.4000000000000004</v>
      </c>
      <c r="T34" s="37">
        <v>0.2</v>
      </c>
      <c r="U34" s="32">
        <v>5.0999999999999996</v>
      </c>
      <c r="V34" s="37">
        <v>0.3</v>
      </c>
      <c r="W34" s="32">
        <v>6.3</v>
      </c>
      <c r="X34" s="37">
        <v>0.7</v>
      </c>
      <c r="Y34" s="32">
        <v>4.5999999999999996</v>
      </c>
      <c r="Z34" s="37">
        <v>0.6</v>
      </c>
      <c r="AA34" s="32">
        <v>4.0999999999999996</v>
      </c>
      <c r="AB34" s="37">
        <v>0.8</v>
      </c>
      <c r="AC34" s="32">
        <v>4.8</v>
      </c>
      <c r="AD34" s="37">
        <v>0.1</v>
      </c>
    </row>
    <row r="35" spans="1:30" ht="16.5" customHeight="1" x14ac:dyDescent="0.2">
      <c r="A35" s="7"/>
      <c r="B35" s="7"/>
      <c r="C35" s="7" t="s">
        <v>74</v>
      </c>
      <c r="D35" s="7"/>
      <c r="E35" s="7"/>
      <c r="F35" s="7"/>
      <c r="G35" s="7"/>
      <c r="H35" s="7"/>
      <c r="I35" s="7"/>
      <c r="J35" s="7"/>
      <c r="K35" s="7"/>
      <c r="L35" s="9" t="s">
        <v>72</v>
      </c>
      <c r="M35" s="32">
        <v>4.8</v>
      </c>
      <c r="N35" s="37">
        <v>0.1</v>
      </c>
      <c r="O35" s="32">
        <v>5</v>
      </c>
      <c r="P35" s="37">
        <v>0.2</v>
      </c>
      <c r="Q35" s="32">
        <v>5</v>
      </c>
      <c r="R35" s="37">
        <v>0.2</v>
      </c>
      <c r="S35" s="32">
        <v>4.8</v>
      </c>
      <c r="T35" s="37">
        <v>0.2</v>
      </c>
      <c r="U35" s="32">
        <v>5.3</v>
      </c>
      <c r="V35" s="37">
        <v>0.3</v>
      </c>
      <c r="W35" s="32">
        <v>6.4</v>
      </c>
      <c r="X35" s="37">
        <v>0.6</v>
      </c>
      <c r="Y35" s="32">
        <v>4.9000000000000004</v>
      </c>
      <c r="Z35" s="37">
        <v>0.6</v>
      </c>
      <c r="AA35" s="32">
        <v>7.6</v>
      </c>
      <c r="AB35" s="37">
        <v>0.8</v>
      </c>
      <c r="AC35" s="32">
        <v>5</v>
      </c>
      <c r="AD35" s="37">
        <v>0.1</v>
      </c>
    </row>
    <row r="36" spans="1:30" ht="29.45" customHeight="1" x14ac:dyDescent="0.2">
      <c r="A36" s="7"/>
      <c r="B36" s="7"/>
      <c r="C36" s="351" t="s">
        <v>111</v>
      </c>
      <c r="D36" s="351"/>
      <c r="E36" s="351"/>
      <c r="F36" s="351"/>
      <c r="G36" s="351"/>
      <c r="H36" s="351"/>
      <c r="I36" s="351"/>
      <c r="J36" s="351"/>
      <c r="K36" s="351"/>
      <c r="L36" s="9" t="s">
        <v>76</v>
      </c>
      <c r="M36" s="29">
        <v>362</v>
      </c>
      <c r="N36" s="7"/>
      <c r="O36" s="28">
        <v>95</v>
      </c>
      <c r="P36" s="7"/>
      <c r="Q36" s="29">
        <v>348</v>
      </c>
      <c r="R36" s="7"/>
      <c r="S36" s="29">
        <v>206</v>
      </c>
      <c r="T36" s="7"/>
      <c r="U36" s="28">
        <v>75</v>
      </c>
      <c r="V36" s="7"/>
      <c r="W36" s="28">
        <v>28</v>
      </c>
      <c r="X36" s="7"/>
      <c r="Y36" s="28">
        <v>20</v>
      </c>
      <c r="Z36" s="7"/>
      <c r="AA36" s="29">
        <v>189</v>
      </c>
      <c r="AB36" s="7"/>
      <c r="AC36" s="33">
        <v>1323</v>
      </c>
      <c r="AD36" s="7"/>
    </row>
    <row r="37" spans="1:30" ht="16.5" customHeight="1" x14ac:dyDescent="0.2">
      <c r="A37" s="7"/>
      <c r="B37" s="7"/>
      <c r="C37" s="7" t="s">
        <v>112</v>
      </c>
      <c r="D37" s="7"/>
      <c r="E37" s="7"/>
      <c r="F37" s="7"/>
      <c r="G37" s="7"/>
      <c r="H37" s="7"/>
      <c r="I37" s="7"/>
      <c r="J37" s="7"/>
      <c r="K37" s="7"/>
      <c r="L37" s="9" t="s">
        <v>76</v>
      </c>
      <c r="M37" s="33">
        <v>4187</v>
      </c>
      <c r="N37" s="7"/>
      <c r="O37" s="33">
        <v>3659</v>
      </c>
      <c r="P37" s="7"/>
      <c r="Q37" s="33">
        <v>2642</v>
      </c>
      <c r="R37" s="7"/>
      <c r="S37" s="33">
        <v>1403</v>
      </c>
      <c r="T37" s="7"/>
      <c r="U37" s="29">
        <v>940</v>
      </c>
      <c r="V37" s="7"/>
      <c r="W37" s="29">
        <v>319</v>
      </c>
      <c r="X37" s="7"/>
      <c r="Y37" s="29">
        <v>242</v>
      </c>
      <c r="Z37" s="7"/>
      <c r="AA37" s="29">
        <v>108</v>
      </c>
      <c r="AB37" s="7"/>
      <c r="AC37" s="35">
        <v>13500</v>
      </c>
      <c r="AD37" s="7"/>
    </row>
    <row r="38" spans="1:30" ht="16.5" customHeight="1" x14ac:dyDescent="0.2">
      <c r="A38" s="7"/>
      <c r="B38" s="7"/>
      <c r="C38" s="7" t="s">
        <v>78</v>
      </c>
      <c r="D38" s="7"/>
      <c r="E38" s="7"/>
      <c r="F38" s="7"/>
      <c r="G38" s="7"/>
      <c r="H38" s="7"/>
      <c r="I38" s="7"/>
      <c r="J38" s="7"/>
      <c r="K38" s="7"/>
      <c r="L38" s="9" t="s">
        <v>76</v>
      </c>
      <c r="M38" s="33">
        <v>4549</v>
      </c>
      <c r="N38" s="7"/>
      <c r="O38" s="33">
        <v>3774</v>
      </c>
      <c r="P38" s="7"/>
      <c r="Q38" s="33">
        <v>2991</v>
      </c>
      <c r="R38" s="7"/>
      <c r="S38" s="33">
        <v>1609</v>
      </c>
      <c r="T38" s="7"/>
      <c r="U38" s="33">
        <v>1015</v>
      </c>
      <c r="V38" s="7"/>
      <c r="W38" s="29">
        <v>353</v>
      </c>
      <c r="X38" s="7"/>
      <c r="Y38" s="29">
        <v>263</v>
      </c>
      <c r="Z38" s="7"/>
      <c r="AA38" s="29">
        <v>297</v>
      </c>
      <c r="AB38" s="7"/>
      <c r="AC38" s="35">
        <v>14851</v>
      </c>
      <c r="AD38" s="7"/>
    </row>
    <row r="39" spans="1:30" ht="16.5" customHeight="1" x14ac:dyDescent="0.2">
      <c r="A39" s="7"/>
      <c r="B39" s="7" t="s">
        <v>117</v>
      </c>
      <c r="C39" s="7"/>
      <c r="D39" s="7"/>
      <c r="E39" s="7"/>
      <c r="F39" s="7"/>
      <c r="G39" s="7"/>
      <c r="H39" s="7"/>
      <c r="I39" s="7"/>
      <c r="J39" s="7"/>
      <c r="K39" s="7"/>
      <c r="L39" s="9"/>
      <c r="M39" s="10"/>
      <c r="N39" s="7"/>
      <c r="O39" s="10"/>
      <c r="P39" s="7"/>
      <c r="Q39" s="10"/>
      <c r="R39" s="7"/>
      <c r="S39" s="10"/>
      <c r="T39" s="7"/>
      <c r="U39" s="10"/>
      <c r="V39" s="7"/>
      <c r="W39" s="10"/>
      <c r="X39" s="7"/>
      <c r="Y39" s="10"/>
      <c r="Z39" s="7"/>
      <c r="AA39" s="10"/>
      <c r="AB39" s="7"/>
      <c r="AC39" s="10"/>
      <c r="AD39" s="7"/>
    </row>
    <row r="40" spans="1:30" ht="29.45" customHeight="1" x14ac:dyDescent="0.2">
      <c r="A40" s="7"/>
      <c r="B40" s="7"/>
      <c r="C40" s="351" t="s">
        <v>109</v>
      </c>
      <c r="D40" s="351"/>
      <c r="E40" s="351"/>
      <c r="F40" s="351"/>
      <c r="G40" s="351"/>
      <c r="H40" s="351"/>
      <c r="I40" s="351"/>
      <c r="J40" s="351"/>
      <c r="K40" s="351"/>
      <c r="L40" s="9" t="s">
        <v>72</v>
      </c>
      <c r="M40" s="32">
        <v>9.4</v>
      </c>
      <c r="N40" s="37">
        <v>0.9</v>
      </c>
      <c r="O40" s="31">
        <v>11.1</v>
      </c>
      <c r="P40" s="37">
        <v>2.1</v>
      </c>
      <c r="Q40" s="32">
        <v>9.5</v>
      </c>
      <c r="R40" s="37">
        <v>0.9</v>
      </c>
      <c r="S40" s="31">
        <v>11.9</v>
      </c>
      <c r="T40" s="37">
        <v>1.5</v>
      </c>
      <c r="U40" s="31">
        <v>12.1</v>
      </c>
      <c r="V40" s="37">
        <v>2.4</v>
      </c>
      <c r="W40" s="31">
        <v>10.8</v>
      </c>
      <c r="X40" s="37">
        <v>3.6</v>
      </c>
      <c r="Y40" s="32">
        <v>9.4</v>
      </c>
      <c r="Z40" s="37">
        <v>5.8</v>
      </c>
      <c r="AA40" s="31">
        <v>13.4</v>
      </c>
      <c r="AB40" s="37">
        <v>1.9</v>
      </c>
      <c r="AC40" s="31">
        <v>10.5</v>
      </c>
      <c r="AD40" s="37">
        <v>0.5</v>
      </c>
    </row>
    <row r="41" spans="1:30" ht="16.5" customHeight="1" x14ac:dyDescent="0.2">
      <c r="A41" s="7"/>
      <c r="B41" s="7"/>
      <c r="C41" s="7" t="s">
        <v>110</v>
      </c>
      <c r="D41" s="7"/>
      <c r="E41" s="7"/>
      <c r="F41" s="7"/>
      <c r="G41" s="7"/>
      <c r="H41" s="7"/>
      <c r="I41" s="7"/>
      <c r="J41" s="7"/>
      <c r="K41" s="7"/>
      <c r="L41" s="9" t="s">
        <v>72</v>
      </c>
      <c r="M41" s="32">
        <v>4.5</v>
      </c>
      <c r="N41" s="37">
        <v>0.1</v>
      </c>
      <c r="O41" s="32">
        <v>4.9000000000000004</v>
      </c>
      <c r="P41" s="37">
        <v>0.2</v>
      </c>
      <c r="Q41" s="32">
        <v>4.5</v>
      </c>
      <c r="R41" s="37">
        <v>0.2</v>
      </c>
      <c r="S41" s="32">
        <v>4.5999999999999996</v>
      </c>
      <c r="T41" s="37">
        <v>0.2</v>
      </c>
      <c r="U41" s="32">
        <v>4.8</v>
      </c>
      <c r="V41" s="37">
        <v>0.3</v>
      </c>
      <c r="W41" s="32">
        <v>6.1</v>
      </c>
      <c r="X41" s="37">
        <v>0.6</v>
      </c>
      <c r="Y41" s="32">
        <v>4.7</v>
      </c>
      <c r="Z41" s="37">
        <v>0.6</v>
      </c>
      <c r="AA41" s="32">
        <v>4.5999999999999996</v>
      </c>
      <c r="AB41" s="37">
        <v>0.8</v>
      </c>
      <c r="AC41" s="32">
        <v>4.7</v>
      </c>
      <c r="AD41" s="37">
        <v>0.1</v>
      </c>
    </row>
    <row r="42" spans="1:30" ht="16.5" customHeight="1" x14ac:dyDescent="0.2">
      <c r="A42" s="7"/>
      <c r="B42" s="7"/>
      <c r="C42" s="7" t="s">
        <v>74</v>
      </c>
      <c r="D42" s="7"/>
      <c r="E42" s="7"/>
      <c r="F42" s="7"/>
      <c r="G42" s="7"/>
      <c r="H42" s="7"/>
      <c r="I42" s="7"/>
      <c r="J42" s="7"/>
      <c r="K42" s="7"/>
      <c r="L42" s="9" t="s">
        <v>72</v>
      </c>
      <c r="M42" s="32">
        <v>4.7</v>
      </c>
      <c r="N42" s="37">
        <v>0.1</v>
      </c>
      <c r="O42" s="32">
        <v>5</v>
      </c>
      <c r="P42" s="37">
        <v>0.2</v>
      </c>
      <c r="Q42" s="32">
        <v>4.8</v>
      </c>
      <c r="R42" s="37">
        <v>0.2</v>
      </c>
      <c r="S42" s="32">
        <v>4.9000000000000004</v>
      </c>
      <c r="T42" s="37">
        <v>0.2</v>
      </c>
      <c r="U42" s="32">
        <v>5.0999999999999996</v>
      </c>
      <c r="V42" s="37">
        <v>0.3</v>
      </c>
      <c r="W42" s="32">
        <v>6.3</v>
      </c>
      <c r="X42" s="37">
        <v>0.6</v>
      </c>
      <c r="Y42" s="32">
        <v>4.9000000000000004</v>
      </c>
      <c r="Z42" s="37">
        <v>0.6</v>
      </c>
      <c r="AA42" s="32">
        <v>7.5</v>
      </c>
      <c r="AB42" s="37">
        <v>0.8</v>
      </c>
      <c r="AC42" s="32">
        <v>4.9000000000000004</v>
      </c>
      <c r="AD42" s="37">
        <v>0.1</v>
      </c>
    </row>
    <row r="43" spans="1:30" ht="29.45" customHeight="1" x14ac:dyDescent="0.2">
      <c r="A43" s="7"/>
      <c r="B43" s="7"/>
      <c r="C43" s="351" t="s">
        <v>111</v>
      </c>
      <c r="D43" s="351"/>
      <c r="E43" s="351"/>
      <c r="F43" s="351"/>
      <c r="G43" s="351"/>
      <c r="H43" s="351"/>
      <c r="I43" s="351"/>
      <c r="J43" s="351"/>
      <c r="K43" s="351"/>
      <c r="L43" s="9" t="s">
        <v>76</v>
      </c>
      <c r="M43" s="29">
        <v>357</v>
      </c>
      <c r="N43" s="7"/>
      <c r="O43" s="28">
        <v>91</v>
      </c>
      <c r="P43" s="7"/>
      <c r="Q43" s="29">
        <v>363</v>
      </c>
      <c r="R43" s="7"/>
      <c r="S43" s="29">
        <v>209</v>
      </c>
      <c r="T43" s="7"/>
      <c r="U43" s="28">
        <v>86</v>
      </c>
      <c r="V43" s="7"/>
      <c r="W43" s="28">
        <v>31</v>
      </c>
      <c r="X43" s="7"/>
      <c r="Y43" s="27">
        <v>9</v>
      </c>
      <c r="Z43" s="7"/>
      <c r="AA43" s="29">
        <v>169</v>
      </c>
      <c r="AB43" s="7"/>
      <c r="AC43" s="33">
        <v>1315</v>
      </c>
      <c r="AD43" s="7"/>
    </row>
    <row r="44" spans="1:30" ht="16.5" customHeight="1" x14ac:dyDescent="0.2">
      <c r="A44" s="7"/>
      <c r="B44" s="7"/>
      <c r="C44" s="7" t="s">
        <v>112</v>
      </c>
      <c r="D44" s="7"/>
      <c r="E44" s="7"/>
      <c r="F44" s="7"/>
      <c r="G44" s="7"/>
      <c r="H44" s="7"/>
      <c r="I44" s="7"/>
      <c r="J44" s="7"/>
      <c r="K44" s="7"/>
      <c r="L44" s="9" t="s">
        <v>76</v>
      </c>
      <c r="M44" s="33">
        <v>4086</v>
      </c>
      <c r="N44" s="7"/>
      <c r="O44" s="33">
        <v>3592</v>
      </c>
      <c r="P44" s="7"/>
      <c r="Q44" s="33">
        <v>2611</v>
      </c>
      <c r="R44" s="7"/>
      <c r="S44" s="33">
        <v>1471</v>
      </c>
      <c r="T44" s="7"/>
      <c r="U44" s="29">
        <v>925</v>
      </c>
      <c r="V44" s="7"/>
      <c r="W44" s="29">
        <v>327</v>
      </c>
      <c r="X44" s="7"/>
      <c r="Y44" s="29">
        <v>250</v>
      </c>
      <c r="Z44" s="7"/>
      <c r="AA44" s="29">
        <v>119</v>
      </c>
      <c r="AB44" s="7"/>
      <c r="AC44" s="35">
        <v>13381</v>
      </c>
      <c r="AD44" s="7"/>
    </row>
    <row r="45" spans="1:30" ht="16.5" customHeight="1" x14ac:dyDescent="0.2">
      <c r="A45" s="7"/>
      <c r="B45" s="7"/>
      <c r="C45" s="7" t="s">
        <v>78</v>
      </c>
      <c r="D45" s="7"/>
      <c r="E45" s="7"/>
      <c r="F45" s="7"/>
      <c r="G45" s="7"/>
      <c r="H45" s="7"/>
      <c r="I45" s="7"/>
      <c r="J45" s="7"/>
      <c r="K45" s="7"/>
      <c r="L45" s="9" t="s">
        <v>76</v>
      </c>
      <c r="M45" s="33">
        <v>4444</v>
      </c>
      <c r="N45" s="7"/>
      <c r="O45" s="33">
        <v>3705</v>
      </c>
      <c r="P45" s="7"/>
      <c r="Q45" s="33">
        <v>2974</v>
      </c>
      <c r="R45" s="7"/>
      <c r="S45" s="33">
        <v>1680</v>
      </c>
      <c r="T45" s="7"/>
      <c r="U45" s="33">
        <v>1011</v>
      </c>
      <c r="V45" s="7"/>
      <c r="W45" s="29">
        <v>362</v>
      </c>
      <c r="X45" s="7"/>
      <c r="Y45" s="29">
        <v>265</v>
      </c>
      <c r="Z45" s="7"/>
      <c r="AA45" s="29">
        <v>288</v>
      </c>
      <c r="AB45" s="7"/>
      <c r="AC45" s="35">
        <v>14729</v>
      </c>
      <c r="AD45" s="7"/>
    </row>
    <row r="46" spans="1:30" ht="16.5" customHeight="1" x14ac:dyDescent="0.2">
      <c r="A46" s="7"/>
      <c r="B46" s="7" t="s">
        <v>118</v>
      </c>
      <c r="C46" s="7"/>
      <c r="D46" s="7"/>
      <c r="E46" s="7"/>
      <c r="F46" s="7"/>
      <c r="G46" s="7"/>
      <c r="H46" s="7"/>
      <c r="I46" s="7"/>
      <c r="J46" s="7"/>
      <c r="K46" s="7"/>
      <c r="L46" s="9"/>
      <c r="M46" s="10"/>
      <c r="N46" s="7"/>
      <c r="O46" s="10"/>
      <c r="P46" s="7"/>
      <c r="Q46" s="10"/>
      <c r="R46" s="7"/>
      <c r="S46" s="10"/>
      <c r="T46" s="7"/>
      <c r="U46" s="10"/>
      <c r="V46" s="7"/>
      <c r="W46" s="10"/>
      <c r="X46" s="7"/>
      <c r="Y46" s="10"/>
      <c r="Z46" s="7"/>
      <c r="AA46" s="10"/>
      <c r="AB46" s="7"/>
      <c r="AC46" s="10"/>
      <c r="AD46" s="7"/>
    </row>
    <row r="47" spans="1:30" ht="29.45" customHeight="1" x14ac:dyDescent="0.2">
      <c r="A47" s="7"/>
      <c r="B47" s="7"/>
      <c r="C47" s="351" t="s">
        <v>109</v>
      </c>
      <c r="D47" s="351"/>
      <c r="E47" s="351"/>
      <c r="F47" s="351"/>
      <c r="G47" s="351"/>
      <c r="H47" s="351"/>
      <c r="I47" s="351"/>
      <c r="J47" s="351"/>
      <c r="K47" s="351"/>
      <c r="L47" s="9" t="s">
        <v>72</v>
      </c>
      <c r="M47" s="32">
        <v>9.9</v>
      </c>
      <c r="N47" s="37">
        <v>1</v>
      </c>
      <c r="O47" s="32">
        <v>9.6999999999999993</v>
      </c>
      <c r="P47" s="37">
        <v>1.9</v>
      </c>
      <c r="Q47" s="32">
        <v>9.6999999999999993</v>
      </c>
      <c r="R47" s="37">
        <v>1</v>
      </c>
      <c r="S47" s="31">
        <v>13.2</v>
      </c>
      <c r="T47" s="37">
        <v>1.6</v>
      </c>
      <c r="U47" s="31">
        <v>11.8</v>
      </c>
      <c r="V47" s="37">
        <v>2.4</v>
      </c>
      <c r="W47" s="31">
        <v>10.8</v>
      </c>
      <c r="X47" s="37">
        <v>3.7</v>
      </c>
      <c r="Y47" s="31">
        <v>12.2</v>
      </c>
      <c r="Z47" s="37">
        <v>6.8</v>
      </c>
      <c r="AA47" s="31">
        <v>13.8</v>
      </c>
      <c r="AB47" s="37">
        <v>1.9</v>
      </c>
      <c r="AC47" s="31">
        <v>10.9</v>
      </c>
      <c r="AD47" s="37">
        <v>0.6</v>
      </c>
    </row>
    <row r="48" spans="1:30" ht="16.5" customHeight="1" x14ac:dyDescent="0.2">
      <c r="A48" s="7"/>
      <c r="B48" s="7"/>
      <c r="C48" s="7" t="s">
        <v>110</v>
      </c>
      <c r="D48" s="7"/>
      <c r="E48" s="7"/>
      <c r="F48" s="7"/>
      <c r="G48" s="7"/>
      <c r="H48" s="7"/>
      <c r="I48" s="7"/>
      <c r="J48" s="7"/>
      <c r="K48" s="7"/>
      <c r="L48" s="9" t="s">
        <v>72</v>
      </c>
      <c r="M48" s="32">
        <v>4.4000000000000004</v>
      </c>
      <c r="N48" s="37">
        <v>0.1</v>
      </c>
      <c r="O48" s="32">
        <v>4.8</v>
      </c>
      <c r="P48" s="37">
        <v>0.2</v>
      </c>
      <c r="Q48" s="32">
        <v>4.4000000000000004</v>
      </c>
      <c r="R48" s="37">
        <v>0.2</v>
      </c>
      <c r="S48" s="32">
        <v>4.4000000000000004</v>
      </c>
      <c r="T48" s="37">
        <v>0.2</v>
      </c>
      <c r="U48" s="32">
        <v>4.9000000000000004</v>
      </c>
      <c r="V48" s="37">
        <v>0.3</v>
      </c>
      <c r="W48" s="32">
        <v>5.3</v>
      </c>
      <c r="X48" s="37">
        <v>0.6</v>
      </c>
      <c r="Y48" s="32">
        <v>4.4000000000000004</v>
      </c>
      <c r="Z48" s="37">
        <v>0.6</v>
      </c>
      <c r="AA48" s="32">
        <v>4.4000000000000004</v>
      </c>
      <c r="AB48" s="37">
        <v>0.8</v>
      </c>
      <c r="AC48" s="32">
        <v>4.5999999999999996</v>
      </c>
      <c r="AD48" s="37">
        <v>0.1</v>
      </c>
    </row>
    <row r="49" spans="1:30" ht="16.5" customHeight="1" x14ac:dyDescent="0.2">
      <c r="A49" s="7"/>
      <c r="B49" s="7"/>
      <c r="C49" s="7" t="s">
        <v>74</v>
      </c>
      <c r="D49" s="7"/>
      <c r="E49" s="7"/>
      <c r="F49" s="7"/>
      <c r="G49" s="7"/>
      <c r="H49" s="7"/>
      <c r="I49" s="7"/>
      <c r="J49" s="7"/>
      <c r="K49" s="7"/>
      <c r="L49" s="9" t="s">
        <v>72</v>
      </c>
      <c r="M49" s="32">
        <v>4.5999999999999996</v>
      </c>
      <c r="N49" s="37">
        <v>0.1</v>
      </c>
      <c r="O49" s="32">
        <v>4.8</v>
      </c>
      <c r="P49" s="37">
        <v>0.2</v>
      </c>
      <c r="Q49" s="32">
        <v>4.8</v>
      </c>
      <c r="R49" s="37">
        <v>0.2</v>
      </c>
      <c r="S49" s="32">
        <v>4.9000000000000004</v>
      </c>
      <c r="T49" s="37">
        <v>0.2</v>
      </c>
      <c r="U49" s="32">
        <v>5.0999999999999996</v>
      </c>
      <c r="V49" s="37">
        <v>0.3</v>
      </c>
      <c r="W49" s="32">
        <v>5.5</v>
      </c>
      <c r="X49" s="37">
        <v>0.6</v>
      </c>
      <c r="Y49" s="32">
        <v>4.5999999999999996</v>
      </c>
      <c r="Z49" s="37">
        <v>0.6</v>
      </c>
      <c r="AA49" s="32">
        <v>7.4</v>
      </c>
      <c r="AB49" s="37">
        <v>0.8</v>
      </c>
      <c r="AC49" s="32">
        <v>4.8</v>
      </c>
      <c r="AD49" s="37">
        <v>0.1</v>
      </c>
    </row>
    <row r="50" spans="1:30" ht="29.45" customHeight="1" x14ac:dyDescent="0.2">
      <c r="A50" s="7"/>
      <c r="B50" s="7"/>
      <c r="C50" s="351" t="s">
        <v>111</v>
      </c>
      <c r="D50" s="351"/>
      <c r="E50" s="351"/>
      <c r="F50" s="351"/>
      <c r="G50" s="351"/>
      <c r="H50" s="351"/>
      <c r="I50" s="351"/>
      <c r="J50" s="351"/>
      <c r="K50" s="351"/>
      <c r="L50" s="9" t="s">
        <v>76</v>
      </c>
      <c r="M50" s="29">
        <v>353</v>
      </c>
      <c r="N50" s="7"/>
      <c r="O50" s="28">
        <v>86</v>
      </c>
      <c r="P50" s="7"/>
      <c r="Q50" s="29">
        <v>355</v>
      </c>
      <c r="R50" s="7"/>
      <c r="S50" s="29">
        <v>227</v>
      </c>
      <c r="T50" s="7"/>
      <c r="U50" s="28">
        <v>83</v>
      </c>
      <c r="V50" s="7"/>
      <c r="W50" s="28">
        <v>29</v>
      </c>
      <c r="X50" s="7"/>
      <c r="Y50" s="28">
        <v>11</v>
      </c>
      <c r="Z50" s="7"/>
      <c r="AA50" s="29">
        <v>169</v>
      </c>
      <c r="AB50" s="7"/>
      <c r="AC50" s="33">
        <v>1313</v>
      </c>
      <c r="AD50" s="7"/>
    </row>
    <row r="51" spans="1:30" ht="16.5" customHeight="1" x14ac:dyDescent="0.2">
      <c r="A51" s="7"/>
      <c r="B51" s="7"/>
      <c r="C51" s="7" t="s">
        <v>112</v>
      </c>
      <c r="D51" s="7"/>
      <c r="E51" s="7"/>
      <c r="F51" s="7"/>
      <c r="G51" s="7"/>
      <c r="H51" s="7"/>
      <c r="I51" s="7"/>
      <c r="J51" s="7"/>
      <c r="K51" s="7"/>
      <c r="L51" s="9" t="s">
        <v>76</v>
      </c>
      <c r="M51" s="33">
        <v>4016</v>
      </c>
      <c r="N51" s="7"/>
      <c r="O51" s="33">
        <v>3458</v>
      </c>
      <c r="P51" s="7"/>
      <c r="Q51" s="33">
        <v>2556</v>
      </c>
      <c r="R51" s="7"/>
      <c r="S51" s="33">
        <v>1401</v>
      </c>
      <c r="T51" s="7"/>
      <c r="U51" s="29">
        <v>915</v>
      </c>
      <c r="V51" s="7"/>
      <c r="W51" s="29">
        <v>290</v>
      </c>
      <c r="X51" s="7"/>
      <c r="Y51" s="29">
        <v>229</v>
      </c>
      <c r="Z51" s="7"/>
      <c r="AA51" s="29">
        <v>119</v>
      </c>
      <c r="AB51" s="7"/>
      <c r="AC51" s="35">
        <v>12984</v>
      </c>
      <c r="AD51" s="7"/>
    </row>
    <row r="52" spans="1:30" ht="16.5" customHeight="1" x14ac:dyDescent="0.2">
      <c r="A52" s="7"/>
      <c r="B52" s="7"/>
      <c r="C52" s="7" t="s">
        <v>78</v>
      </c>
      <c r="D52" s="7"/>
      <c r="E52" s="7"/>
      <c r="F52" s="7"/>
      <c r="G52" s="7"/>
      <c r="H52" s="7"/>
      <c r="I52" s="7"/>
      <c r="J52" s="7"/>
      <c r="K52" s="7"/>
      <c r="L52" s="9" t="s">
        <v>76</v>
      </c>
      <c r="M52" s="33">
        <v>4370</v>
      </c>
      <c r="N52" s="7"/>
      <c r="O52" s="33">
        <v>3571</v>
      </c>
      <c r="P52" s="7"/>
      <c r="Q52" s="33">
        <v>2914</v>
      </c>
      <c r="R52" s="7"/>
      <c r="S52" s="33">
        <v>1628</v>
      </c>
      <c r="T52" s="7"/>
      <c r="U52" s="29">
        <v>998</v>
      </c>
      <c r="V52" s="7"/>
      <c r="W52" s="29">
        <v>322</v>
      </c>
      <c r="X52" s="7"/>
      <c r="Y52" s="29">
        <v>242</v>
      </c>
      <c r="Z52" s="7"/>
      <c r="AA52" s="29">
        <v>288</v>
      </c>
      <c r="AB52" s="7"/>
      <c r="AC52" s="35">
        <v>14333</v>
      </c>
      <c r="AD52" s="7"/>
    </row>
    <row r="53" spans="1:30" ht="16.5" customHeight="1" x14ac:dyDescent="0.2">
      <c r="A53" s="7"/>
      <c r="B53" s="7" t="s">
        <v>119</v>
      </c>
      <c r="C53" s="7"/>
      <c r="D53" s="7"/>
      <c r="E53" s="7"/>
      <c r="F53" s="7"/>
      <c r="G53" s="7"/>
      <c r="H53" s="7"/>
      <c r="I53" s="7"/>
      <c r="J53" s="7"/>
      <c r="K53" s="7"/>
      <c r="L53" s="9"/>
      <c r="M53" s="10"/>
      <c r="N53" s="7"/>
      <c r="O53" s="10"/>
      <c r="P53" s="7"/>
      <c r="Q53" s="10"/>
      <c r="R53" s="7"/>
      <c r="S53" s="10"/>
      <c r="T53" s="7"/>
      <c r="U53" s="10"/>
      <c r="V53" s="7"/>
      <c r="W53" s="10"/>
      <c r="X53" s="7"/>
      <c r="Y53" s="10"/>
      <c r="Z53" s="7"/>
      <c r="AA53" s="10"/>
      <c r="AB53" s="7"/>
      <c r="AC53" s="10"/>
      <c r="AD53" s="7"/>
    </row>
    <row r="54" spans="1:30" ht="29.45" customHeight="1" x14ac:dyDescent="0.2">
      <c r="A54" s="7"/>
      <c r="B54" s="7"/>
      <c r="C54" s="351" t="s">
        <v>109</v>
      </c>
      <c r="D54" s="351"/>
      <c r="E54" s="351"/>
      <c r="F54" s="351"/>
      <c r="G54" s="351"/>
      <c r="H54" s="351"/>
      <c r="I54" s="351"/>
      <c r="J54" s="351"/>
      <c r="K54" s="351"/>
      <c r="L54" s="9" t="s">
        <v>72</v>
      </c>
      <c r="M54" s="31">
        <v>10.7</v>
      </c>
      <c r="N54" s="37">
        <v>1.1000000000000001</v>
      </c>
      <c r="O54" s="31">
        <v>10.9</v>
      </c>
      <c r="P54" s="37">
        <v>2.1</v>
      </c>
      <c r="Q54" s="31">
        <v>10</v>
      </c>
      <c r="R54" s="37">
        <v>1</v>
      </c>
      <c r="S54" s="31">
        <v>11.9</v>
      </c>
      <c r="T54" s="37">
        <v>1.6</v>
      </c>
      <c r="U54" s="31">
        <v>11.5</v>
      </c>
      <c r="V54" s="37">
        <v>2.4</v>
      </c>
      <c r="W54" s="31">
        <v>10.8</v>
      </c>
      <c r="X54" s="37">
        <v>3.6</v>
      </c>
      <c r="Y54" s="31">
        <v>13.5</v>
      </c>
      <c r="Z54" s="37">
        <v>7.8</v>
      </c>
      <c r="AA54" s="31">
        <v>14.5</v>
      </c>
      <c r="AB54" s="37">
        <v>1.9</v>
      </c>
      <c r="AC54" s="31">
        <v>11.2</v>
      </c>
      <c r="AD54" s="37">
        <v>0.6</v>
      </c>
    </row>
    <row r="55" spans="1:30" ht="16.5" customHeight="1" x14ac:dyDescent="0.2">
      <c r="A55" s="7"/>
      <c r="B55" s="7"/>
      <c r="C55" s="7" t="s">
        <v>110</v>
      </c>
      <c r="D55" s="7"/>
      <c r="E55" s="7"/>
      <c r="F55" s="7"/>
      <c r="G55" s="7"/>
      <c r="H55" s="7"/>
      <c r="I55" s="7"/>
      <c r="J55" s="7"/>
      <c r="K55" s="7"/>
      <c r="L55" s="9" t="s">
        <v>72</v>
      </c>
      <c r="M55" s="32">
        <v>4.4000000000000004</v>
      </c>
      <c r="N55" s="37">
        <v>0.1</v>
      </c>
      <c r="O55" s="32">
        <v>4.7</v>
      </c>
      <c r="P55" s="37">
        <v>0.2</v>
      </c>
      <c r="Q55" s="32">
        <v>4.4000000000000004</v>
      </c>
      <c r="R55" s="37">
        <v>0.2</v>
      </c>
      <c r="S55" s="32">
        <v>4.3</v>
      </c>
      <c r="T55" s="37">
        <v>0.2</v>
      </c>
      <c r="U55" s="32">
        <v>5.2</v>
      </c>
      <c r="V55" s="37">
        <v>0.3</v>
      </c>
      <c r="W55" s="32">
        <v>5.8</v>
      </c>
      <c r="X55" s="37">
        <v>0.6</v>
      </c>
      <c r="Y55" s="32">
        <v>4.5999999999999996</v>
      </c>
      <c r="Z55" s="37">
        <v>0.6</v>
      </c>
      <c r="AA55" s="32">
        <v>4.8</v>
      </c>
      <c r="AB55" s="37">
        <v>0.8</v>
      </c>
      <c r="AC55" s="32">
        <v>4.5999999999999996</v>
      </c>
      <c r="AD55" s="37">
        <v>0.1</v>
      </c>
    </row>
    <row r="56" spans="1:30" ht="16.5" customHeight="1" x14ac:dyDescent="0.2">
      <c r="A56" s="7"/>
      <c r="B56" s="7"/>
      <c r="C56" s="7" t="s">
        <v>74</v>
      </c>
      <c r="D56" s="7"/>
      <c r="E56" s="7"/>
      <c r="F56" s="7"/>
      <c r="G56" s="7"/>
      <c r="H56" s="7"/>
      <c r="I56" s="7"/>
      <c r="J56" s="7"/>
      <c r="K56" s="7"/>
      <c r="L56" s="9" t="s">
        <v>72</v>
      </c>
      <c r="M56" s="32">
        <v>4.5999999999999996</v>
      </c>
      <c r="N56" s="37">
        <v>0.1</v>
      </c>
      <c r="O56" s="32">
        <v>4.8</v>
      </c>
      <c r="P56" s="37">
        <v>0.2</v>
      </c>
      <c r="Q56" s="32">
        <v>4.7</v>
      </c>
      <c r="R56" s="37">
        <v>0.2</v>
      </c>
      <c r="S56" s="32">
        <v>4.7</v>
      </c>
      <c r="T56" s="37">
        <v>0.2</v>
      </c>
      <c r="U56" s="32">
        <v>5.5</v>
      </c>
      <c r="V56" s="37">
        <v>0.3</v>
      </c>
      <c r="W56" s="32">
        <v>6</v>
      </c>
      <c r="X56" s="37">
        <v>0.6</v>
      </c>
      <c r="Y56" s="32">
        <v>4.8</v>
      </c>
      <c r="Z56" s="37">
        <v>0.6</v>
      </c>
      <c r="AA56" s="32">
        <v>8.1999999999999993</v>
      </c>
      <c r="AB56" s="37">
        <v>0.9</v>
      </c>
      <c r="AC56" s="32">
        <v>4.8</v>
      </c>
      <c r="AD56" s="37">
        <v>0.1</v>
      </c>
    </row>
    <row r="57" spans="1:30" ht="29.45" customHeight="1" x14ac:dyDescent="0.2">
      <c r="A57" s="7"/>
      <c r="B57" s="7"/>
      <c r="C57" s="351" t="s">
        <v>111</v>
      </c>
      <c r="D57" s="351"/>
      <c r="E57" s="351"/>
      <c r="F57" s="351"/>
      <c r="G57" s="351"/>
      <c r="H57" s="351"/>
      <c r="I57" s="351"/>
      <c r="J57" s="351"/>
      <c r="K57" s="351"/>
      <c r="L57" s="9" t="s">
        <v>76</v>
      </c>
      <c r="M57" s="29">
        <v>322</v>
      </c>
      <c r="N57" s="7"/>
      <c r="O57" s="28">
        <v>89</v>
      </c>
      <c r="P57" s="7"/>
      <c r="Q57" s="29">
        <v>354</v>
      </c>
      <c r="R57" s="7"/>
      <c r="S57" s="29">
        <v>198</v>
      </c>
      <c r="T57" s="7"/>
      <c r="U57" s="28">
        <v>78</v>
      </c>
      <c r="V57" s="7"/>
      <c r="W57" s="28">
        <v>31</v>
      </c>
      <c r="X57" s="7"/>
      <c r="Y57" s="28">
        <v>10</v>
      </c>
      <c r="Z57" s="7"/>
      <c r="AA57" s="29">
        <v>193</v>
      </c>
      <c r="AB57" s="7"/>
      <c r="AC57" s="33">
        <v>1275</v>
      </c>
      <c r="AD57" s="7"/>
    </row>
    <row r="58" spans="1:30" ht="16.5" customHeight="1" x14ac:dyDescent="0.2">
      <c r="A58" s="7"/>
      <c r="B58" s="7"/>
      <c r="C58" s="7" t="s">
        <v>112</v>
      </c>
      <c r="D58" s="7"/>
      <c r="E58" s="7"/>
      <c r="F58" s="7"/>
      <c r="G58" s="7"/>
      <c r="H58" s="7"/>
      <c r="I58" s="7"/>
      <c r="J58" s="7"/>
      <c r="K58" s="7"/>
      <c r="L58" s="9" t="s">
        <v>76</v>
      </c>
      <c r="M58" s="33">
        <v>4038</v>
      </c>
      <c r="N58" s="7"/>
      <c r="O58" s="33">
        <v>3212</v>
      </c>
      <c r="P58" s="7"/>
      <c r="Q58" s="33">
        <v>2492</v>
      </c>
      <c r="R58" s="7"/>
      <c r="S58" s="33">
        <v>1266</v>
      </c>
      <c r="T58" s="7"/>
      <c r="U58" s="29">
        <v>989</v>
      </c>
      <c r="V58" s="7"/>
      <c r="W58" s="29">
        <v>328</v>
      </c>
      <c r="X58" s="7"/>
      <c r="Y58" s="29">
        <v>216</v>
      </c>
      <c r="Z58" s="7"/>
      <c r="AA58" s="29">
        <v>116</v>
      </c>
      <c r="AB58" s="7"/>
      <c r="AC58" s="35">
        <v>12657</v>
      </c>
      <c r="AD58" s="7"/>
    </row>
    <row r="59" spans="1:30" ht="16.5" customHeight="1" x14ac:dyDescent="0.2">
      <c r="A59" s="7"/>
      <c r="B59" s="7"/>
      <c r="C59" s="7" t="s">
        <v>78</v>
      </c>
      <c r="D59" s="7"/>
      <c r="E59" s="7"/>
      <c r="F59" s="7"/>
      <c r="G59" s="7"/>
      <c r="H59" s="7"/>
      <c r="I59" s="7"/>
      <c r="J59" s="7"/>
      <c r="K59" s="7"/>
      <c r="L59" s="9" t="s">
        <v>76</v>
      </c>
      <c r="M59" s="33">
        <v>4379</v>
      </c>
      <c r="N59" s="7"/>
      <c r="O59" s="33">
        <v>3322</v>
      </c>
      <c r="P59" s="7"/>
      <c r="Q59" s="33">
        <v>2849</v>
      </c>
      <c r="R59" s="7"/>
      <c r="S59" s="33">
        <v>1464</v>
      </c>
      <c r="T59" s="7"/>
      <c r="U59" s="33">
        <v>1067</v>
      </c>
      <c r="V59" s="7"/>
      <c r="W59" s="29">
        <v>368</v>
      </c>
      <c r="X59" s="7"/>
      <c r="Y59" s="29">
        <v>227</v>
      </c>
      <c r="Z59" s="7"/>
      <c r="AA59" s="29">
        <v>309</v>
      </c>
      <c r="AB59" s="7"/>
      <c r="AC59" s="35">
        <v>13985</v>
      </c>
      <c r="AD59" s="7"/>
    </row>
    <row r="60" spans="1:30" ht="16.5" customHeight="1" x14ac:dyDescent="0.2">
      <c r="A60" s="7"/>
      <c r="B60" s="7" t="s">
        <v>120</v>
      </c>
      <c r="C60" s="7"/>
      <c r="D60" s="7"/>
      <c r="E60" s="7"/>
      <c r="F60" s="7"/>
      <c r="G60" s="7"/>
      <c r="H60" s="7"/>
      <c r="I60" s="7"/>
      <c r="J60" s="7"/>
      <c r="K60" s="7"/>
      <c r="L60" s="9"/>
      <c r="M60" s="10"/>
      <c r="N60" s="7"/>
      <c r="O60" s="10"/>
      <c r="P60" s="7"/>
      <c r="Q60" s="10"/>
      <c r="R60" s="7"/>
      <c r="S60" s="10"/>
      <c r="T60" s="7"/>
      <c r="U60" s="10"/>
      <c r="V60" s="7"/>
      <c r="W60" s="10"/>
      <c r="X60" s="7"/>
      <c r="Y60" s="10"/>
      <c r="Z60" s="7"/>
      <c r="AA60" s="10"/>
      <c r="AB60" s="7"/>
      <c r="AC60" s="10"/>
      <c r="AD60" s="7"/>
    </row>
    <row r="61" spans="1:30" ht="29.45" customHeight="1" x14ac:dyDescent="0.2">
      <c r="A61" s="7"/>
      <c r="B61" s="7"/>
      <c r="C61" s="351" t="s">
        <v>109</v>
      </c>
      <c r="D61" s="351"/>
      <c r="E61" s="351"/>
      <c r="F61" s="351"/>
      <c r="G61" s="351"/>
      <c r="H61" s="351"/>
      <c r="I61" s="351"/>
      <c r="J61" s="351"/>
      <c r="K61" s="351"/>
      <c r="L61" s="9" t="s">
        <v>72</v>
      </c>
      <c r="M61" s="31">
        <v>10</v>
      </c>
      <c r="N61" s="37">
        <v>1</v>
      </c>
      <c r="O61" s="31">
        <v>10</v>
      </c>
      <c r="P61" s="37">
        <v>2.1</v>
      </c>
      <c r="Q61" s="31">
        <v>10.1</v>
      </c>
      <c r="R61" s="37">
        <v>1</v>
      </c>
      <c r="S61" s="31">
        <v>12.3</v>
      </c>
      <c r="T61" s="37">
        <v>1.6</v>
      </c>
      <c r="U61" s="31">
        <v>12.7</v>
      </c>
      <c r="V61" s="37">
        <v>2.6</v>
      </c>
      <c r="W61" s="32">
        <v>6.6</v>
      </c>
      <c r="X61" s="37">
        <v>3.2</v>
      </c>
      <c r="Y61" s="31">
        <v>12.7</v>
      </c>
      <c r="Z61" s="37">
        <v>8.1999999999999993</v>
      </c>
      <c r="AA61" s="31">
        <v>12.4</v>
      </c>
      <c r="AB61" s="37">
        <v>1.8</v>
      </c>
      <c r="AC61" s="31">
        <v>10.7</v>
      </c>
      <c r="AD61" s="37">
        <v>0.6</v>
      </c>
    </row>
    <row r="62" spans="1:30" ht="16.5" customHeight="1" x14ac:dyDescent="0.2">
      <c r="A62" s="7"/>
      <c r="B62" s="7"/>
      <c r="C62" s="7" t="s">
        <v>110</v>
      </c>
      <c r="D62" s="7"/>
      <c r="E62" s="7"/>
      <c r="F62" s="7"/>
      <c r="G62" s="7"/>
      <c r="H62" s="7"/>
      <c r="I62" s="7"/>
      <c r="J62" s="7"/>
      <c r="K62" s="7"/>
      <c r="L62" s="9" t="s">
        <v>72</v>
      </c>
      <c r="M62" s="32">
        <v>4.2</v>
      </c>
      <c r="N62" s="37">
        <v>0.1</v>
      </c>
      <c r="O62" s="32">
        <v>4.8</v>
      </c>
      <c r="P62" s="37">
        <v>0.2</v>
      </c>
      <c r="Q62" s="32">
        <v>4.5999999999999996</v>
      </c>
      <c r="R62" s="37">
        <v>0.2</v>
      </c>
      <c r="S62" s="32">
        <v>4.3</v>
      </c>
      <c r="T62" s="37">
        <v>0.2</v>
      </c>
      <c r="U62" s="32">
        <v>4.8</v>
      </c>
      <c r="V62" s="37">
        <v>0.3</v>
      </c>
      <c r="W62" s="32">
        <v>5.5</v>
      </c>
      <c r="X62" s="37">
        <v>0.6</v>
      </c>
      <c r="Y62" s="32">
        <v>4.3</v>
      </c>
      <c r="Z62" s="37">
        <v>0.6</v>
      </c>
      <c r="AA62" s="32">
        <v>4.4000000000000004</v>
      </c>
      <c r="AB62" s="37">
        <v>0.8</v>
      </c>
      <c r="AC62" s="32">
        <v>4.5</v>
      </c>
      <c r="AD62" s="37">
        <v>0.1</v>
      </c>
    </row>
    <row r="63" spans="1:30" ht="16.5" customHeight="1" x14ac:dyDescent="0.2">
      <c r="A63" s="7"/>
      <c r="B63" s="7"/>
      <c r="C63" s="7" t="s">
        <v>74</v>
      </c>
      <c r="D63" s="7"/>
      <c r="E63" s="7"/>
      <c r="F63" s="7"/>
      <c r="G63" s="7"/>
      <c r="H63" s="7"/>
      <c r="I63" s="7"/>
      <c r="J63" s="7"/>
      <c r="K63" s="7"/>
      <c r="L63" s="9" t="s">
        <v>72</v>
      </c>
      <c r="M63" s="32">
        <v>4.4000000000000004</v>
      </c>
      <c r="N63" s="37">
        <v>0.1</v>
      </c>
      <c r="O63" s="32">
        <v>4.8</v>
      </c>
      <c r="P63" s="37">
        <v>0.2</v>
      </c>
      <c r="Q63" s="32">
        <v>4.9000000000000004</v>
      </c>
      <c r="R63" s="37">
        <v>0.2</v>
      </c>
      <c r="S63" s="32">
        <v>4.7</v>
      </c>
      <c r="T63" s="37">
        <v>0.2</v>
      </c>
      <c r="U63" s="32">
        <v>5</v>
      </c>
      <c r="V63" s="37">
        <v>0.3</v>
      </c>
      <c r="W63" s="32">
        <v>5.5</v>
      </c>
      <c r="X63" s="37">
        <v>0.6</v>
      </c>
      <c r="Y63" s="32">
        <v>4.4000000000000004</v>
      </c>
      <c r="Z63" s="37">
        <v>0.6</v>
      </c>
      <c r="AA63" s="32">
        <v>7.3</v>
      </c>
      <c r="AB63" s="37">
        <v>0.8</v>
      </c>
      <c r="AC63" s="32">
        <v>4.8</v>
      </c>
      <c r="AD63" s="37">
        <v>0.1</v>
      </c>
    </row>
    <row r="64" spans="1:30" ht="29.45" customHeight="1" x14ac:dyDescent="0.2">
      <c r="A64" s="7"/>
      <c r="B64" s="7"/>
      <c r="C64" s="351" t="s">
        <v>111</v>
      </c>
      <c r="D64" s="351"/>
      <c r="E64" s="351"/>
      <c r="F64" s="351"/>
      <c r="G64" s="351"/>
      <c r="H64" s="351"/>
      <c r="I64" s="351"/>
      <c r="J64" s="351"/>
      <c r="K64" s="351"/>
      <c r="L64" s="9" t="s">
        <v>76</v>
      </c>
      <c r="M64" s="29">
        <v>312</v>
      </c>
      <c r="N64" s="7"/>
      <c r="O64" s="28">
        <v>78</v>
      </c>
      <c r="P64" s="7"/>
      <c r="Q64" s="29">
        <v>344</v>
      </c>
      <c r="R64" s="7"/>
      <c r="S64" s="29">
        <v>204</v>
      </c>
      <c r="T64" s="7"/>
      <c r="U64" s="28">
        <v>81</v>
      </c>
      <c r="V64" s="7"/>
      <c r="W64" s="28">
        <v>15</v>
      </c>
      <c r="X64" s="7"/>
      <c r="Y64" s="27">
        <v>8</v>
      </c>
      <c r="Z64" s="7"/>
      <c r="AA64" s="29">
        <v>163</v>
      </c>
      <c r="AB64" s="7"/>
      <c r="AC64" s="33">
        <v>1205</v>
      </c>
      <c r="AD64" s="7"/>
    </row>
    <row r="65" spans="1:30" ht="16.5" customHeight="1" x14ac:dyDescent="0.2">
      <c r="A65" s="7"/>
      <c r="B65" s="7"/>
      <c r="C65" s="7" t="s">
        <v>112</v>
      </c>
      <c r="D65" s="7"/>
      <c r="E65" s="7"/>
      <c r="F65" s="7"/>
      <c r="G65" s="7"/>
      <c r="H65" s="7"/>
      <c r="I65" s="7"/>
      <c r="J65" s="7"/>
      <c r="K65" s="7"/>
      <c r="L65" s="9" t="s">
        <v>76</v>
      </c>
      <c r="M65" s="33">
        <v>3841</v>
      </c>
      <c r="N65" s="7"/>
      <c r="O65" s="33">
        <v>3255</v>
      </c>
      <c r="P65" s="7"/>
      <c r="Q65" s="33">
        <v>2585</v>
      </c>
      <c r="R65" s="7"/>
      <c r="S65" s="33">
        <v>1227</v>
      </c>
      <c r="T65" s="7"/>
      <c r="U65" s="29">
        <v>881</v>
      </c>
      <c r="V65" s="7"/>
      <c r="W65" s="29">
        <v>309</v>
      </c>
      <c r="X65" s="7"/>
      <c r="Y65" s="29">
        <v>205</v>
      </c>
      <c r="Z65" s="7"/>
      <c r="AA65" s="29">
        <v>104</v>
      </c>
      <c r="AB65" s="7"/>
      <c r="AC65" s="35">
        <v>12407</v>
      </c>
      <c r="AD65" s="7"/>
    </row>
    <row r="66" spans="1:30" ht="16.5" customHeight="1" x14ac:dyDescent="0.2">
      <c r="A66" s="7"/>
      <c r="B66" s="7"/>
      <c r="C66" s="7" t="s">
        <v>78</v>
      </c>
      <c r="D66" s="7"/>
      <c r="E66" s="7"/>
      <c r="F66" s="7"/>
      <c r="G66" s="7"/>
      <c r="H66" s="7"/>
      <c r="I66" s="7"/>
      <c r="J66" s="7"/>
      <c r="K66" s="7"/>
      <c r="L66" s="9" t="s">
        <v>76</v>
      </c>
      <c r="M66" s="33">
        <v>4172</v>
      </c>
      <c r="N66" s="7"/>
      <c r="O66" s="33">
        <v>3359</v>
      </c>
      <c r="P66" s="7"/>
      <c r="Q66" s="33">
        <v>2929</v>
      </c>
      <c r="R66" s="7"/>
      <c r="S66" s="33">
        <v>1431</v>
      </c>
      <c r="T66" s="7"/>
      <c r="U66" s="29">
        <v>962</v>
      </c>
      <c r="V66" s="7"/>
      <c r="W66" s="29">
        <v>326</v>
      </c>
      <c r="X66" s="7"/>
      <c r="Y66" s="29">
        <v>213</v>
      </c>
      <c r="Z66" s="7"/>
      <c r="AA66" s="29">
        <v>271</v>
      </c>
      <c r="AB66" s="7"/>
      <c r="AC66" s="35">
        <v>13663</v>
      </c>
      <c r="AD66" s="7"/>
    </row>
    <row r="67" spans="1:30" ht="16.5" customHeight="1" x14ac:dyDescent="0.2">
      <c r="A67" s="7"/>
      <c r="B67" s="7" t="s">
        <v>121</v>
      </c>
      <c r="C67" s="7"/>
      <c r="D67" s="7"/>
      <c r="E67" s="7"/>
      <c r="F67" s="7"/>
      <c r="G67" s="7"/>
      <c r="H67" s="7"/>
      <c r="I67" s="7"/>
      <c r="J67" s="7"/>
      <c r="K67" s="7"/>
      <c r="L67" s="9"/>
      <c r="M67" s="10"/>
      <c r="N67" s="7"/>
      <c r="O67" s="10"/>
      <c r="P67" s="7"/>
      <c r="Q67" s="10"/>
      <c r="R67" s="7"/>
      <c r="S67" s="10"/>
      <c r="T67" s="7"/>
      <c r="U67" s="10"/>
      <c r="V67" s="7"/>
      <c r="W67" s="10"/>
      <c r="X67" s="7"/>
      <c r="Y67" s="10"/>
      <c r="Z67" s="7"/>
      <c r="AA67" s="10"/>
      <c r="AB67" s="7"/>
      <c r="AC67" s="10"/>
      <c r="AD67" s="7"/>
    </row>
    <row r="68" spans="1:30" ht="29.45" customHeight="1" x14ac:dyDescent="0.2">
      <c r="A68" s="7"/>
      <c r="B68" s="7"/>
      <c r="C68" s="351" t="s">
        <v>109</v>
      </c>
      <c r="D68" s="351"/>
      <c r="E68" s="351"/>
      <c r="F68" s="351"/>
      <c r="G68" s="351"/>
      <c r="H68" s="351"/>
      <c r="I68" s="351"/>
      <c r="J68" s="351"/>
      <c r="K68" s="351"/>
      <c r="L68" s="9" t="s">
        <v>72</v>
      </c>
      <c r="M68" s="31">
        <v>10</v>
      </c>
      <c r="N68" s="37">
        <v>1.1000000000000001</v>
      </c>
      <c r="O68" s="31">
        <v>12.2</v>
      </c>
      <c r="P68" s="37">
        <v>2.4</v>
      </c>
      <c r="Q68" s="32">
        <v>9.8000000000000007</v>
      </c>
      <c r="R68" s="37">
        <v>1</v>
      </c>
      <c r="S68" s="31">
        <v>13</v>
      </c>
      <c r="T68" s="37">
        <v>1.6</v>
      </c>
      <c r="U68" s="31">
        <v>10.4</v>
      </c>
      <c r="V68" s="37">
        <v>2.4</v>
      </c>
      <c r="W68" s="32">
        <v>8.3000000000000007</v>
      </c>
      <c r="X68" s="37">
        <v>3.3</v>
      </c>
      <c r="Y68" s="31">
        <v>13.9</v>
      </c>
      <c r="Z68" s="37">
        <v>7.6</v>
      </c>
      <c r="AA68" s="31">
        <v>12.5</v>
      </c>
      <c r="AB68" s="37">
        <v>1.7</v>
      </c>
      <c r="AC68" s="31">
        <v>10.9</v>
      </c>
      <c r="AD68" s="37">
        <v>0.6</v>
      </c>
    </row>
    <row r="69" spans="1:30" ht="16.5" customHeight="1" x14ac:dyDescent="0.2">
      <c r="A69" s="7"/>
      <c r="B69" s="7"/>
      <c r="C69" s="7" t="s">
        <v>110</v>
      </c>
      <c r="D69" s="7"/>
      <c r="E69" s="7"/>
      <c r="F69" s="7"/>
      <c r="G69" s="7"/>
      <c r="H69" s="7"/>
      <c r="I69" s="7"/>
      <c r="J69" s="7"/>
      <c r="K69" s="7"/>
      <c r="L69" s="9" t="s">
        <v>72</v>
      </c>
      <c r="M69" s="32">
        <v>4.2</v>
      </c>
      <c r="N69" s="37">
        <v>0.1</v>
      </c>
      <c r="O69" s="32">
        <v>4.5999999999999996</v>
      </c>
      <c r="P69" s="37">
        <v>0.2</v>
      </c>
      <c r="Q69" s="32">
        <v>4.7</v>
      </c>
      <c r="R69" s="37">
        <v>0.2</v>
      </c>
      <c r="S69" s="32">
        <v>4.3</v>
      </c>
      <c r="T69" s="37">
        <v>0.2</v>
      </c>
      <c r="U69" s="32">
        <v>5</v>
      </c>
      <c r="V69" s="37">
        <v>0.3</v>
      </c>
      <c r="W69" s="32">
        <v>5</v>
      </c>
      <c r="X69" s="37">
        <v>0.6</v>
      </c>
      <c r="Y69" s="32">
        <v>3.7</v>
      </c>
      <c r="Z69" s="37">
        <v>0.5</v>
      </c>
      <c r="AA69" s="32">
        <v>5</v>
      </c>
      <c r="AB69" s="37">
        <v>0.9</v>
      </c>
      <c r="AC69" s="32">
        <v>4.5</v>
      </c>
      <c r="AD69" s="37">
        <v>0.1</v>
      </c>
    </row>
    <row r="70" spans="1:30" ht="16.5" customHeight="1" x14ac:dyDescent="0.2">
      <c r="A70" s="7"/>
      <c r="B70" s="7"/>
      <c r="C70" s="7" t="s">
        <v>74</v>
      </c>
      <c r="D70" s="7"/>
      <c r="E70" s="7"/>
      <c r="F70" s="7"/>
      <c r="G70" s="7"/>
      <c r="H70" s="7"/>
      <c r="I70" s="7"/>
      <c r="J70" s="7"/>
      <c r="K70" s="7"/>
      <c r="L70" s="9" t="s">
        <v>72</v>
      </c>
      <c r="M70" s="32">
        <v>4.4000000000000004</v>
      </c>
      <c r="N70" s="37">
        <v>0.1</v>
      </c>
      <c r="O70" s="32">
        <v>4.7</v>
      </c>
      <c r="P70" s="37">
        <v>0.2</v>
      </c>
      <c r="Q70" s="32">
        <v>4.9000000000000004</v>
      </c>
      <c r="R70" s="37">
        <v>0.2</v>
      </c>
      <c r="S70" s="32">
        <v>4.8</v>
      </c>
      <c r="T70" s="37">
        <v>0.2</v>
      </c>
      <c r="U70" s="32">
        <v>5.0999999999999996</v>
      </c>
      <c r="V70" s="37">
        <v>0.3</v>
      </c>
      <c r="W70" s="32">
        <v>5.0999999999999996</v>
      </c>
      <c r="X70" s="37">
        <v>0.6</v>
      </c>
      <c r="Y70" s="32">
        <v>3.8</v>
      </c>
      <c r="Z70" s="37">
        <v>0.5</v>
      </c>
      <c r="AA70" s="32">
        <v>7.7</v>
      </c>
      <c r="AB70" s="37">
        <v>0.9</v>
      </c>
      <c r="AC70" s="32">
        <v>4.7</v>
      </c>
      <c r="AD70" s="37">
        <v>0.1</v>
      </c>
    </row>
    <row r="71" spans="1:30" ht="29.45" customHeight="1" x14ac:dyDescent="0.2">
      <c r="A71" s="7"/>
      <c r="B71" s="7"/>
      <c r="C71" s="351" t="s">
        <v>111</v>
      </c>
      <c r="D71" s="351"/>
      <c r="E71" s="351"/>
      <c r="F71" s="351"/>
      <c r="G71" s="351"/>
      <c r="H71" s="351"/>
      <c r="I71" s="351"/>
      <c r="J71" s="351"/>
      <c r="K71" s="351"/>
      <c r="L71" s="9" t="s">
        <v>76</v>
      </c>
      <c r="M71" s="29">
        <v>294</v>
      </c>
      <c r="N71" s="7"/>
      <c r="O71" s="28">
        <v>91</v>
      </c>
      <c r="P71" s="7"/>
      <c r="Q71" s="29">
        <v>320</v>
      </c>
      <c r="R71" s="7"/>
      <c r="S71" s="29">
        <v>223</v>
      </c>
      <c r="T71" s="7"/>
      <c r="U71" s="28">
        <v>63</v>
      </c>
      <c r="V71" s="7"/>
      <c r="W71" s="28">
        <v>23</v>
      </c>
      <c r="X71" s="7"/>
      <c r="Y71" s="28">
        <v>11</v>
      </c>
      <c r="Z71" s="7"/>
      <c r="AA71" s="29">
        <v>174</v>
      </c>
      <c r="AB71" s="7"/>
      <c r="AC71" s="33">
        <v>1199</v>
      </c>
      <c r="AD71" s="7"/>
    </row>
    <row r="72" spans="1:30" ht="16.5" customHeight="1" x14ac:dyDescent="0.2">
      <c r="A72" s="7"/>
      <c r="B72" s="7"/>
      <c r="C72" s="7" t="s">
        <v>112</v>
      </c>
      <c r="D72" s="7"/>
      <c r="E72" s="7"/>
      <c r="F72" s="7"/>
      <c r="G72" s="7"/>
      <c r="H72" s="7"/>
      <c r="I72" s="7"/>
      <c r="J72" s="7"/>
      <c r="K72" s="7"/>
      <c r="L72" s="9" t="s">
        <v>76</v>
      </c>
      <c r="M72" s="33">
        <v>3813</v>
      </c>
      <c r="N72" s="7"/>
      <c r="O72" s="33">
        <v>3076</v>
      </c>
      <c r="P72" s="7"/>
      <c r="Q72" s="33">
        <v>2637</v>
      </c>
      <c r="R72" s="7"/>
      <c r="S72" s="33">
        <v>1221</v>
      </c>
      <c r="T72" s="7"/>
      <c r="U72" s="29">
        <v>921</v>
      </c>
      <c r="V72" s="7"/>
      <c r="W72" s="29">
        <v>290</v>
      </c>
      <c r="X72" s="7"/>
      <c r="Y72" s="29">
        <v>172</v>
      </c>
      <c r="Z72" s="7"/>
      <c r="AA72" s="29">
        <v>117</v>
      </c>
      <c r="AB72" s="7"/>
      <c r="AC72" s="35">
        <v>12247</v>
      </c>
      <c r="AD72" s="7"/>
    </row>
    <row r="73" spans="1:30" ht="16.5" customHeight="1" x14ac:dyDescent="0.2">
      <c r="A73" s="13"/>
      <c r="B73" s="13"/>
      <c r="C73" s="13" t="s">
        <v>78</v>
      </c>
      <c r="D73" s="13"/>
      <c r="E73" s="13"/>
      <c r="F73" s="13"/>
      <c r="G73" s="13"/>
      <c r="H73" s="13"/>
      <c r="I73" s="13"/>
      <c r="J73" s="13"/>
      <c r="K73" s="13"/>
      <c r="L73" s="14" t="s">
        <v>76</v>
      </c>
      <c r="M73" s="34">
        <v>4124</v>
      </c>
      <c r="N73" s="13"/>
      <c r="O73" s="34">
        <v>3231</v>
      </c>
      <c r="P73" s="13"/>
      <c r="Q73" s="34">
        <v>2961</v>
      </c>
      <c r="R73" s="13"/>
      <c r="S73" s="34">
        <v>1444</v>
      </c>
      <c r="T73" s="13"/>
      <c r="U73" s="30">
        <v>984</v>
      </c>
      <c r="V73" s="13"/>
      <c r="W73" s="30">
        <v>313</v>
      </c>
      <c r="X73" s="13"/>
      <c r="Y73" s="30">
        <v>184</v>
      </c>
      <c r="Z73" s="13"/>
      <c r="AA73" s="30">
        <v>291</v>
      </c>
      <c r="AB73" s="13"/>
      <c r="AC73" s="36">
        <v>13532</v>
      </c>
      <c r="AD73" s="13"/>
    </row>
    <row r="74" spans="1:30" ht="4.5" customHeight="1" x14ac:dyDescent="0.2">
      <c r="A74" s="25"/>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row>
    <row r="75" spans="1:30" ht="29.45" customHeight="1" x14ac:dyDescent="0.2">
      <c r="A75" s="25" t="s">
        <v>79</v>
      </c>
      <c r="B75" s="25"/>
      <c r="C75" s="345" t="s">
        <v>122</v>
      </c>
      <c r="D75" s="345"/>
      <c r="E75" s="345"/>
      <c r="F75" s="345"/>
      <c r="G75" s="345"/>
      <c r="H75" s="345"/>
      <c r="I75" s="345"/>
      <c r="J75" s="345"/>
      <c r="K75" s="345"/>
      <c r="L75" s="345"/>
      <c r="M75" s="345"/>
      <c r="N75" s="345"/>
      <c r="O75" s="345"/>
      <c r="P75" s="345"/>
      <c r="Q75" s="345"/>
      <c r="R75" s="345"/>
      <c r="S75" s="345"/>
      <c r="T75" s="345"/>
      <c r="U75" s="345"/>
      <c r="V75" s="345"/>
      <c r="W75" s="345"/>
      <c r="X75" s="345"/>
      <c r="Y75" s="345"/>
      <c r="Z75" s="345"/>
      <c r="AA75" s="345"/>
      <c r="AB75" s="345"/>
      <c r="AC75" s="345"/>
      <c r="AD75" s="345"/>
    </row>
    <row r="76" spans="1:30" ht="29.45" customHeight="1" x14ac:dyDescent="0.2">
      <c r="A76" s="25" t="s">
        <v>80</v>
      </c>
      <c r="B76" s="25"/>
      <c r="C76" s="345" t="s">
        <v>123</v>
      </c>
      <c r="D76" s="345"/>
      <c r="E76" s="345"/>
      <c r="F76" s="345"/>
      <c r="G76" s="345"/>
      <c r="H76" s="345"/>
      <c r="I76" s="345"/>
      <c r="J76" s="345"/>
      <c r="K76" s="345"/>
      <c r="L76" s="345"/>
      <c r="M76" s="345"/>
      <c r="N76" s="345"/>
      <c r="O76" s="345"/>
      <c r="P76" s="345"/>
      <c r="Q76" s="345"/>
      <c r="R76" s="345"/>
      <c r="S76" s="345"/>
      <c r="T76" s="345"/>
      <c r="U76" s="345"/>
      <c r="V76" s="345"/>
      <c r="W76" s="345"/>
      <c r="X76" s="345"/>
      <c r="Y76" s="345"/>
      <c r="Z76" s="345"/>
      <c r="AA76" s="345"/>
      <c r="AB76" s="345"/>
      <c r="AC76" s="345"/>
      <c r="AD76" s="345"/>
    </row>
    <row r="77" spans="1:30" ht="16.5" customHeight="1" x14ac:dyDescent="0.2">
      <c r="A77" s="25" t="s">
        <v>81</v>
      </c>
      <c r="B77" s="25"/>
      <c r="C77" s="345" t="s">
        <v>87</v>
      </c>
      <c r="D77" s="345"/>
      <c r="E77" s="345"/>
      <c r="F77" s="345"/>
      <c r="G77" s="345"/>
      <c r="H77" s="345"/>
      <c r="I77" s="345"/>
      <c r="J77" s="345"/>
      <c r="K77" s="345"/>
      <c r="L77" s="345"/>
      <c r="M77" s="345"/>
      <c r="N77" s="345"/>
      <c r="O77" s="345"/>
      <c r="P77" s="345"/>
      <c r="Q77" s="345"/>
      <c r="R77" s="345"/>
      <c r="S77" s="345"/>
      <c r="T77" s="345"/>
      <c r="U77" s="345"/>
      <c r="V77" s="345"/>
      <c r="W77" s="345"/>
      <c r="X77" s="345"/>
      <c r="Y77" s="345"/>
      <c r="Z77" s="345"/>
      <c r="AA77" s="345"/>
      <c r="AB77" s="345"/>
      <c r="AC77" s="345"/>
      <c r="AD77" s="345"/>
    </row>
    <row r="78" spans="1:30" ht="16.5" customHeight="1" x14ac:dyDescent="0.2">
      <c r="A78" s="25" t="s">
        <v>82</v>
      </c>
      <c r="B78" s="25"/>
      <c r="C78" s="345" t="s">
        <v>88</v>
      </c>
      <c r="D78" s="345"/>
      <c r="E78" s="345"/>
      <c r="F78" s="345"/>
      <c r="G78" s="345"/>
      <c r="H78" s="345"/>
      <c r="I78" s="345"/>
      <c r="J78" s="345"/>
      <c r="K78" s="345"/>
      <c r="L78" s="345"/>
      <c r="M78" s="345"/>
      <c r="N78" s="345"/>
      <c r="O78" s="345"/>
      <c r="P78" s="345"/>
      <c r="Q78" s="345"/>
      <c r="R78" s="345"/>
      <c r="S78" s="345"/>
      <c r="T78" s="345"/>
      <c r="U78" s="345"/>
      <c r="V78" s="345"/>
      <c r="W78" s="345"/>
      <c r="X78" s="345"/>
      <c r="Y78" s="345"/>
      <c r="Z78" s="345"/>
      <c r="AA78" s="345"/>
      <c r="AB78" s="345"/>
      <c r="AC78" s="345"/>
      <c r="AD78" s="345"/>
    </row>
    <row r="79" spans="1:30" ht="16.5" customHeight="1" x14ac:dyDescent="0.2">
      <c r="A79" s="25" t="s">
        <v>83</v>
      </c>
      <c r="B79" s="25"/>
      <c r="C79" s="345" t="s">
        <v>91</v>
      </c>
      <c r="D79" s="345"/>
      <c r="E79" s="345"/>
      <c r="F79" s="345"/>
      <c r="G79" s="345"/>
      <c r="H79" s="345"/>
      <c r="I79" s="345"/>
      <c r="J79" s="345"/>
      <c r="K79" s="345"/>
      <c r="L79" s="345"/>
      <c r="M79" s="345"/>
      <c r="N79" s="345"/>
      <c r="O79" s="345"/>
      <c r="P79" s="345"/>
      <c r="Q79" s="345"/>
      <c r="R79" s="345"/>
      <c r="S79" s="345"/>
      <c r="T79" s="345"/>
      <c r="U79" s="345"/>
      <c r="V79" s="345"/>
      <c r="W79" s="345"/>
      <c r="X79" s="345"/>
      <c r="Y79" s="345"/>
      <c r="Z79" s="345"/>
      <c r="AA79" s="345"/>
      <c r="AB79" s="345"/>
      <c r="AC79" s="345"/>
      <c r="AD79" s="345"/>
    </row>
    <row r="80" spans="1:30" ht="29.45" customHeight="1" x14ac:dyDescent="0.2">
      <c r="A80" s="25" t="s">
        <v>84</v>
      </c>
      <c r="B80" s="25"/>
      <c r="C80" s="345" t="s">
        <v>92</v>
      </c>
      <c r="D80" s="345"/>
      <c r="E80" s="345"/>
      <c r="F80" s="345"/>
      <c r="G80" s="345"/>
      <c r="H80" s="345"/>
      <c r="I80" s="345"/>
      <c r="J80" s="345"/>
      <c r="K80" s="345"/>
      <c r="L80" s="345"/>
      <c r="M80" s="345"/>
      <c r="N80" s="345"/>
      <c r="O80" s="345"/>
      <c r="P80" s="345"/>
      <c r="Q80" s="345"/>
      <c r="R80" s="345"/>
      <c r="S80" s="345"/>
      <c r="T80" s="345"/>
      <c r="U80" s="345"/>
      <c r="V80" s="345"/>
      <c r="W80" s="345"/>
      <c r="X80" s="345"/>
      <c r="Y80" s="345"/>
      <c r="Z80" s="345"/>
      <c r="AA80" s="345"/>
      <c r="AB80" s="345"/>
      <c r="AC80" s="345"/>
      <c r="AD80" s="345"/>
    </row>
    <row r="81" spans="1:30" ht="55.15" customHeight="1" x14ac:dyDescent="0.2">
      <c r="A81" s="25" t="s">
        <v>85</v>
      </c>
      <c r="B81" s="25"/>
      <c r="C81" s="345" t="s">
        <v>93</v>
      </c>
      <c r="D81" s="345"/>
      <c r="E81" s="345"/>
      <c r="F81" s="345"/>
      <c r="G81" s="345"/>
      <c r="H81" s="345"/>
      <c r="I81" s="345"/>
      <c r="J81" s="345"/>
      <c r="K81" s="345"/>
      <c r="L81" s="345"/>
      <c r="M81" s="345"/>
      <c r="N81" s="345"/>
      <c r="O81" s="345"/>
      <c r="P81" s="345"/>
      <c r="Q81" s="345"/>
      <c r="R81" s="345"/>
      <c r="S81" s="345"/>
      <c r="T81" s="345"/>
      <c r="U81" s="345"/>
      <c r="V81" s="345"/>
      <c r="W81" s="345"/>
      <c r="X81" s="345"/>
      <c r="Y81" s="345"/>
      <c r="Z81" s="345"/>
      <c r="AA81" s="345"/>
      <c r="AB81" s="345"/>
      <c r="AC81" s="345"/>
      <c r="AD81" s="345"/>
    </row>
    <row r="82" spans="1:30" ht="16.5" customHeight="1" x14ac:dyDescent="0.2">
      <c r="A82" s="25" t="s">
        <v>86</v>
      </c>
      <c r="B82" s="25"/>
      <c r="C82" s="345" t="s">
        <v>124</v>
      </c>
      <c r="D82" s="345"/>
      <c r="E82" s="345"/>
      <c r="F82" s="345"/>
      <c r="G82" s="345"/>
      <c r="H82" s="345"/>
      <c r="I82" s="345"/>
      <c r="J82" s="345"/>
      <c r="K82" s="345"/>
      <c r="L82" s="345"/>
      <c r="M82" s="345"/>
      <c r="N82" s="345"/>
      <c r="O82" s="345"/>
      <c r="P82" s="345"/>
      <c r="Q82" s="345"/>
      <c r="R82" s="345"/>
      <c r="S82" s="345"/>
      <c r="T82" s="345"/>
      <c r="U82" s="345"/>
      <c r="V82" s="345"/>
      <c r="W82" s="345"/>
      <c r="X82" s="345"/>
      <c r="Y82" s="345"/>
      <c r="Z82" s="345"/>
      <c r="AA82" s="345"/>
      <c r="AB82" s="345"/>
      <c r="AC82" s="345"/>
      <c r="AD82" s="345"/>
    </row>
    <row r="83" spans="1:30" ht="4.5" customHeight="1" x14ac:dyDescent="0.2"/>
    <row r="84" spans="1:30" ht="16.5" customHeight="1" x14ac:dyDescent="0.2">
      <c r="A84" s="26" t="s">
        <v>95</v>
      </c>
      <c r="B84" s="25"/>
      <c r="C84" s="25"/>
      <c r="D84" s="25"/>
      <c r="E84" s="345" t="s">
        <v>125</v>
      </c>
      <c r="F84" s="345"/>
      <c r="G84" s="345"/>
      <c r="H84" s="345"/>
      <c r="I84" s="345"/>
      <c r="J84" s="345"/>
      <c r="K84" s="345"/>
      <c r="L84" s="345"/>
      <c r="M84" s="345"/>
      <c r="N84" s="345"/>
      <c r="O84" s="345"/>
      <c r="P84" s="345"/>
      <c r="Q84" s="345"/>
      <c r="R84" s="345"/>
      <c r="S84" s="345"/>
      <c r="T84" s="345"/>
      <c r="U84" s="345"/>
      <c r="V84" s="345"/>
      <c r="W84" s="345"/>
      <c r="X84" s="345"/>
      <c r="Y84" s="345"/>
      <c r="Z84" s="345"/>
      <c r="AA84" s="345"/>
      <c r="AB84" s="345"/>
      <c r="AC84" s="345"/>
      <c r="AD84" s="345"/>
    </row>
  </sheetData>
  <mergeCells count="39">
    <mergeCell ref="C80:AD80"/>
    <mergeCell ref="C81:AD81"/>
    <mergeCell ref="C82:AD82"/>
    <mergeCell ref="E84:AD84"/>
    <mergeCell ref="C75:AD75"/>
    <mergeCell ref="C76:AD76"/>
    <mergeCell ref="C77:AD77"/>
    <mergeCell ref="C78:AD78"/>
    <mergeCell ref="C79:AD79"/>
    <mergeCell ref="C61:K61"/>
    <mergeCell ref="C64:K64"/>
    <mergeCell ref="C68:K68"/>
    <mergeCell ref="C71:K71"/>
    <mergeCell ref="K1:AD1"/>
    <mergeCell ref="C43:K43"/>
    <mergeCell ref="C47:K47"/>
    <mergeCell ref="C50:K50"/>
    <mergeCell ref="C54:K54"/>
    <mergeCell ref="C57:K57"/>
    <mergeCell ref="C26:K26"/>
    <mergeCell ref="C29:K29"/>
    <mergeCell ref="C33:K33"/>
    <mergeCell ref="C36:K36"/>
    <mergeCell ref="C40:K40"/>
    <mergeCell ref="C8:K8"/>
    <mergeCell ref="C12:K12"/>
    <mergeCell ref="C15:K15"/>
    <mergeCell ref="C19:K19"/>
    <mergeCell ref="C22:K22"/>
    <mergeCell ref="W2:X2"/>
    <mergeCell ref="Y2:Z2"/>
    <mergeCell ref="AA2:AB2"/>
    <mergeCell ref="AC2:AD2"/>
    <mergeCell ref="C5:K5"/>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EA.2</oddHeader>
    <oddFooter>&amp;L&amp;"Arial"&amp;8REPORT ON
GOVERNMENT
SERVICES 2022&amp;R&amp;"Arial"&amp;8HEALTH SECTOR
OVERVIEW
PAGE &amp;B&amp;P&amp;B</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U52"/>
  <sheetViews>
    <sheetView showGridLines="0" workbookViewId="0"/>
  </sheetViews>
  <sheetFormatPr defaultColWidth="11.42578125" defaultRowHeight="12.75" x14ac:dyDescent="0.2"/>
  <cols>
    <col min="1" max="11" width="1.85546875" customWidth="1"/>
    <col min="12" max="12" width="5.85546875" customWidth="1"/>
    <col min="13" max="20" width="6.85546875" customWidth="1"/>
    <col min="21" max="21" width="8.42578125" customWidth="1"/>
  </cols>
  <sheetData>
    <row r="1" spans="1:21" ht="17.45" customHeight="1" x14ac:dyDescent="0.2">
      <c r="A1" s="8" t="s">
        <v>571</v>
      </c>
      <c r="B1" s="8"/>
      <c r="C1" s="8"/>
      <c r="D1" s="8"/>
      <c r="E1" s="8"/>
      <c r="F1" s="8"/>
      <c r="G1" s="8"/>
      <c r="H1" s="8"/>
      <c r="I1" s="8"/>
      <c r="J1" s="8"/>
      <c r="K1" s="352" t="s">
        <v>572</v>
      </c>
      <c r="L1" s="353"/>
      <c r="M1" s="353"/>
      <c r="N1" s="353"/>
      <c r="O1" s="353"/>
      <c r="P1" s="353"/>
      <c r="Q1" s="353"/>
      <c r="R1" s="353"/>
      <c r="S1" s="353"/>
      <c r="T1" s="353"/>
      <c r="U1" s="353"/>
    </row>
    <row r="2" spans="1:21" ht="16.5" customHeight="1" x14ac:dyDescent="0.2">
      <c r="A2" s="11"/>
      <c r="B2" s="11"/>
      <c r="C2" s="11"/>
      <c r="D2" s="11"/>
      <c r="E2" s="11"/>
      <c r="F2" s="11"/>
      <c r="G2" s="11"/>
      <c r="H2" s="11"/>
      <c r="I2" s="11"/>
      <c r="J2" s="11"/>
      <c r="K2" s="11"/>
      <c r="L2" s="12" t="s">
        <v>59</v>
      </c>
      <c r="M2" s="105" t="s">
        <v>573</v>
      </c>
      <c r="N2" s="105" t="s">
        <v>574</v>
      </c>
      <c r="O2" s="105" t="s">
        <v>575</v>
      </c>
      <c r="P2" s="105" t="s">
        <v>576</v>
      </c>
      <c r="Q2" s="105" t="s">
        <v>577</v>
      </c>
      <c r="R2" s="105" t="s">
        <v>578</v>
      </c>
      <c r="S2" s="105" t="s">
        <v>579</v>
      </c>
      <c r="T2" s="105" t="s">
        <v>580</v>
      </c>
      <c r="U2" s="105" t="s">
        <v>581</v>
      </c>
    </row>
    <row r="3" spans="1:21" ht="16.5" customHeight="1" x14ac:dyDescent="0.2">
      <c r="A3" s="7" t="s">
        <v>385</v>
      </c>
      <c r="B3" s="7"/>
      <c r="C3" s="7"/>
      <c r="D3" s="7"/>
      <c r="E3" s="7"/>
      <c r="F3" s="7"/>
      <c r="G3" s="7"/>
      <c r="H3" s="7"/>
      <c r="I3" s="7"/>
      <c r="J3" s="7"/>
      <c r="K3" s="7"/>
      <c r="L3" s="9"/>
      <c r="M3" s="10"/>
      <c r="N3" s="10"/>
      <c r="O3" s="10"/>
      <c r="P3" s="10"/>
      <c r="Q3" s="10"/>
      <c r="R3" s="10"/>
      <c r="S3" s="10"/>
      <c r="T3" s="10"/>
      <c r="U3" s="10"/>
    </row>
    <row r="4" spans="1:21" ht="16.5" customHeight="1" x14ac:dyDescent="0.2">
      <c r="A4" s="7"/>
      <c r="B4" s="7" t="s">
        <v>582</v>
      </c>
      <c r="C4" s="7"/>
      <c r="D4" s="7"/>
      <c r="E4" s="7"/>
      <c r="F4" s="7"/>
      <c r="G4" s="7"/>
      <c r="H4" s="7"/>
      <c r="I4" s="7"/>
      <c r="J4" s="7"/>
      <c r="K4" s="7"/>
      <c r="L4" s="9" t="s">
        <v>583</v>
      </c>
      <c r="M4" s="218">
        <v>81.2</v>
      </c>
      <c r="N4" s="218">
        <v>81.900000000000006</v>
      </c>
      <c r="O4" s="218">
        <v>80.599999999999994</v>
      </c>
      <c r="P4" s="218">
        <v>81.3</v>
      </c>
      <c r="Q4" s="218">
        <v>80.7</v>
      </c>
      <c r="R4" s="218">
        <v>79.900000000000006</v>
      </c>
      <c r="S4" s="218">
        <v>82.1</v>
      </c>
      <c r="T4" s="218">
        <v>76.2</v>
      </c>
      <c r="U4" s="218">
        <v>81.2</v>
      </c>
    </row>
    <row r="5" spans="1:21" ht="16.5" customHeight="1" x14ac:dyDescent="0.2">
      <c r="A5" s="7"/>
      <c r="B5" s="7" t="s">
        <v>584</v>
      </c>
      <c r="C5" s="7"/>
      <c r="D5" s="7"/>
      <c r="E5" s="7"/>
      <c r="F5" s="7"/>
      <c r="G5" s="7"/>
      <c r="H5" s="7"/>
      <c r="I5" s="7"/>
      <c r="J5" s="7"/>
      <c r="K5" s="7"/>
      <c r="L5" s="9" t="s">
        <v>583</v>
      </c>
      <c r="M5" s="218">
        <v>80.7</v>
      </c>
      <c r="N5" s="218">
        <v>81.8</v>
      </c>
      <c r="O5" s="218">
        <v>80.3</v>
      </c>
      <c r="P5" s="218">
        <v>80.900000000000006</v>
      </c>
      <c r="Q5" s="218">
        <v>80.400000000000006</v>
      </c>
      <c r="R5" s="218">
        <v>79.5</v>
      </c>
      <c r="S5" s="218">
        <v>81.599999999999994</v>
      </c>
      <c r="T5" s="218">
        <v>75.5</v>
      </c>
      <c r="U5" s="218">
        <v>80.900000000000006</v>
      </c>
    </row>
    <row r="6" spans="1:21" ht="16.5" customHeight="1" x14ac:dyDescent="0.2">
      <c r="A6" s="7"/>
      <c r="B6" s="7" t="s">
        <v>585</v>
      </c>
      <c r="C6" s="7"/>
      <c r="D6" s="7"/>
      <c r="E6" s="7"/>
      <c r="F6" s="7"/>
      <c r="G6" s="7"/>
      <c r="H6" s="7"/>
      <c r="I6" s="7"/>
      <c r="J6" s="7"/>
      <c r="K6" s="7"/>
      <c r="L6" s="9" t="s">
        <v>583</v>
      </c>
      <c r="M6" s="218">
        <v>80.599999999999994</v>
      </c>
      <c r="N6" s="218">
        <v>81.7</v>
      </c>
      <c r="O6" s="218">
        <v>80.2</v>
      </c>
      <c r="P6" s="218">
        <v>80.5</v>
      </c>
      <c r="Q6" s="218">
        <v>80.400000000000006</v>
      </c>
      <c r="R6" s="218">
        <v>79.3</v>
      </c>
      <c r="S6" s="218">
        <v>81.2</v>
      </c>
      <c r="T6" s="218">
        <v>75.5</v>
      </c>
      <c r="U6" s="218">
        <v>80.7</v>
      </c>
    </row>
    <row r="7" spans="1:21" ht="16.5" customHeight="1" x14ac:dyDescent="0.2">
      <c r="A7" s="7"/>
      <c r="B7" s="7" t="s">
        <v>586</v>
      </c>
      <c r="C7" s="7"/>
      <c r="D7" s="7"/>
      <c r="E7" s="7"/>
      <c r="F7" s="7"/>
      <c r="G7" s="7"/>
      <c r="H7" s="7"/>
      <c r="I7" s="7"/>
      <c r="J7" s="7"/>
      <c r="K7" s="7"/>
      <c r="L7" s="9" t="s">
        <v>583</v>
      </c>
      <c r="M7" s="218">
        <v>80.3</v>
      </c>
      <c r="N7" s="218">
        <v>81.3</v>
      </c>
      <c r="O7" s="218">
        <v>80</v>
      </c>
      <c r="P7" s="218">
        <v>80.3</v>
      </c>
      <c r="Q7" s="218">
        <v>80.3</v>
      </c>
      <c r="R7" s="218">
        <v>78.7</v>
      </c>
      <c r="S7" s="218">
        <v>81.099999999999994</v>
      </c>
      <c r="T7" s="218">
        <v>75.900000000000006</v>
      </c>
      <c r="U7" s="218">
        <v>80.5</v>
      </c>
    </row>
    <row r="8" spans="1:21" ht="16.5" customHeight="1" x14ac:dyDescent="0.2">
      <c r="A8" s="7"/>
      <c r="B8" s="7" t="s">
        <v>587</v>
      </c>
      <c r="C8" s="7"/>
      <c r="D8" s="7"/>
      <c r="E8" s="7"/>
      <c r="F8" s="7"/>
      <c r="G8" s="7"/>
      <c r="H8" s="7"/>
      <c r="I8" s="7"/>
      <c r="J8" s="7"/>
      <c r="K8" s="7"/>
      <c r="L8" s="9" t="s">
        <v>583</v>
      </c>
      <c r="M8" s="218">
        <v>80.400000000000006</v>
      </c>
      <c r="N8" s="218">
        <v>81.2</v>
      </c>
      <c r="O8" s="218">
        <v>80.099999999999994</v>
      </c>
      <c r="P8" s="218">
        <v>80.3</v>
      </c>
      <c r="Q8" s="218">
        <v>80.400000000000006</v>
      </c>
      <c r="R8" s="218">
        <v>78.8</v>
      </c>
      <c r="S8" s="218">
        <v>81.3</v>
      </c>
      <c r="T8" s="218">
        <v>75.599999999999994</v>
      </c>
      <c r="U8" s="218">
        <v>80.400000000000006</v>
      </c>
    </row>
    <row r="9" spans="1:21" ht="16.5" customHeight="1" x14ac:dyDescent="0.2">
      <c r="A9" s="7"/>
      <c r="B9" s="7" t="s">
        <v>588</v>
      </c>
      <c r="C9" s="7"/>
      <c r="D9" s="7"/>
      <c r="E9" s="7"/>
      <c r="F9" s="7"/>
      <c r="G9" s="7"/>
      <c r="H9" s="7"/>
      <c r="I9" s="7"/>
      <c r="J9" s="7"/>
      <c r="K9" s="7"/>
      <c r="L9" s="9" t="s">
        <v>583</v>
      </c>
      <c r="M9" s="218">
        <v>80.400000000000006</v>
      </c>
      <c r="N9" s="218">
        <v>81.099999999999994</v>
      </c>
      <c r="O9" s="218">
        <v>80</v>
      </c>
      <c r="P9" s="218">
        <v>80.5</v>
      </c>
      <c r="Q9" s="218">
        <v>80.3</v>
      </c>
      <c r="R9" s="218">
        <v>78.900000000000006</v>
      </c>
      <c r="S9" s="218">
        <v>81.2</v>
      </c>
      <c r="T9" s="218">
        <v>75.7</v>
      </c>
      <c r="U9" s="218">
        <v>80.400000000000006</v>
      </c>
    </row>
    <row r="10" spans="1:21" ht="16.5" customHeight="1" x14ac:dyDescent="0.2">
      <c r="A10" s="7"/>
      <c r="B10" s="7" t="s">
        <v>589</v>
      </c>
      <c r="C10" s="7"/>
      <c r="D10" s="7"/>
      <c r="E10" s="7"/>
      <c r="F10" s="7"/>
      <c r="G10" s="7"/>
      <c r="H10" s="7"/>
      <c r="I10" s="7"/>
      <c r="J10" s="7"/>
      <c r="K10" s="7"/>
      <c r="L10" s="9" t="s">
        <v>583</v>
      </c>
      <c r="M10" s="218">
        <v>80.2</v>
      </c>
      <c r="N10" s="218">
        <v>81.099999999999994</v>
      </c>
      <c r="O10" s="218">
        <v>79.900000000000006</v>
      </c>
      <c r="P10" s="218">
        <v>80.5</v>
      </c>
      <c r="Q10" s="218">
        <v>80.099999999999994</v>
      </c>
      <c r="R10" s="218">
        <v>78.8</v>
      </c>
      <c r="S10" s="218">
        <v>81.400000000000006</v>
      </c>
      <c r="T10" s="218">
        <v>75.400000000000006</v>
      </c>
      <c r="U10" s="218">
        <v>80.3</v>
      </c>
    </row>
    <row r="11" spans="1:21" ht="16.5" customHeight="1" x14ac:dyDescent="0.2">
      <c r="A11" s="7"/>
      <c r="B11" s="7" t="s">
        <v>208</v>
      </c>
      <c r="C11" s="7"/>
      <c r="D11" s="7"/>
      <c r="E11" s="7"/>
      <c r="F11" s="7"/>
      <c r="G11" s="7"/>
      <c r="H11" s="7"/>
      <c r="I11" s="7"/>
      <c r="J11" s="7"/>
      <c r="K11" s="7"/>
      <c r="L11" s="9" t="s">
        <v>583</v>
      </c>
      <c r="M11" s="218">
        <v>80</v>
      </c>
      <c r="N11" s="218">
        <v>80.7</v>
      </c>
      <c r="O11" s="218">
        <v>79.599999999999994</v>
      </c>
      <c r="P11" s="218">
        <v>80.3</v>
      </c>
      <c r="Q11" s="218">
        <v>80</v>
      </c>
      <c r="R11" s="218">
        <v>78.8</v>
      </c>
      <c r="S11" s="218">
        <v>81.7</v>
      </c>
      <c r="T11" s="218">
        <v>74.900000000000006</v>
      </c>
      <c r="U11" s="218">
        <v>80.099999999999994</v>
      </c>
    </row>
    <row r="12" spans="1:21" ht="16.5" customHeight="1" x14ac:dyDescent="0.2">
      <c r="A12" s="7"/>
      <c r="B12" s="7" t="s">
        <v>590</v>
      </c>
      <c r="C12" s="7"/>
      <c r="D12" s="7"/>
      <c r="E12" s="7"/>
      <c r="F12" s="7"/>
      <c r="G12" s="7"/>
      <c r="H12" s="7"/>
      <c r="I12" s="7"/>
      <c r="J12" s="7"/>
      <c r="K12" s="7"/>
      <c r="L12" s="9" t="s">
        <v>583</v>
      </c>
      <c r="M12" s="218">
        <v>79.900000000000006</v>
      </c>
      <c r="N12" s="218">
        <v>80.5</v>
      </c>
      <c r="O12" s="218">
        <v>79.5</v>
      </c>
      <c r="P12" s="218">
        <v>80.099999999999994</v>
      </c>
      <c r="Q12" s="218">
        <v>79.8</v>
      </c>
      <c r="R12" s="218">
        <v>78.7</v>
      </c>
      <c r="S12" s="218">
        <v>81.2</v>
      </c>
      <c r="T12" s="218">
        <v>74.7</v>
      </c>
      <c r="U12" s="218">
        <v>79.900000000000006</v>
      </c>
    </row>
    <row r="13" spans="1:21" ht="16.5" customHeight="1" x14ac:dyDescent="0.2">
      <c r="A13" s="7"/>
      <c r="B13" s="7" t="s">
        <v>591</v>
      </c>
      <c r="C13" s="7"/>
      <c r="D13" s="7"/>
      <c r="E13" s="7"/>
      <c r="F13" s="7"/>
      <c r="G13" s="7"/>
      <c r="H13" s="7"/>
      <c r="I13" s="7"/>
      <c r="J13" s="7"/>
      <c r="K13" s="7"/>
      <c r="L13" s="9" t="s">
        <v>583</v>
      </c>
      <c r="M13" s="218">
        <v>79.8</v>
      </c>
      <c r="N13" s="218">
        <v>80.3</v>
      </c>
      <c r="O13" s="218">
        <v>79.5</v>
      </c>
      <c r="P13" s="218">
        <v>80.099999999999994</v>
      </c>
      <c r="Q13" s="218">
        <v>79.7</v>
      </c>
      <c r="R13" s="218">
        <v>78.3</v>
      </c>
      <c r="S13" s="218">
        <v>81</v>
      </c>
      <c r="T13" s="218">
        <v>74.900000000000006</v>
      </c>
      <c r="U13" s="218">
        <v>79.7</v>
      </c>
    </row>
    <row r="14" spans="1:21" ht="16.5" customHeight="1" x14ac:dyDescent="0.2">
      <c r="A14" s="7" t="s">
        <v>387</v>
      </c>
      <c r="B14" s="7"/>
      <c r="C14" s="7"/>
      <c r="D14" s="7"/>
      <c r="E14" s="7"/>
      <c r="F14" s="7"/>
      <c r="G14" s="7"/>
      <c r="H14" s="7"/>
      <c r="I14" s="7"/>
      <c r="J14" s="7"/>
      <c r="K14" s="7"/>
      <c r="L14" s="9"/>
      <c r="M14" s="10"/>
      <c r="N14" s="10"/>
      <c r="O14" s="10"/>
      <c r="P14" s="10"/>
      <c r="Q14" s="10"/>
      <c r="R14" s="10"/>
      <c r="S14" s="10"/>
      <c r="T14" s="10"/>
      <c r="U14" s="10"/>
    </row>
    <row r="15" spans="1:21" ht="16.5" customHeight="1" x14ac:dyDescent="0.2">
      <c r="A15" s="7"/>
      <c r="B15" s="7" t="s">
        <v>582</v>
      </c>
      <c r="C15" s="7"/>
      <c r="D15" s="7"/>
      <c r="E15" s="7"/>
      <c r="F15" s="7"/>
      <c r="G15" s="7"/>
      <c r="H15" s="7"/>
      <c r="I15" s="7"/>
      <c r="J15" s="7"/>
      <c r="K15" s="7"/>
      <c r="L15" s="9" t="s">
        <v>583</v>
      </c>
      <c r="M15" s="218">
        <v>85.4</v>
      </c>
      <c r="N15" s="218">
        <v>85.8</v>
      </c>
      <c r="O15" s="218">
        <v>85.1</v>
      </c>
      <c r="P15" s="218">
        <v>85.7</v>
      </c>
      <c r="Q15" s="218">
        <v>85.2</v>
      </c>
      <c r="R15" s="218">
        <v>84.3</v>
      </c>
      <c r="S15" s="218">
        <v>85.9</v>
      </c>
      <c r="T15" s="218">
        <v>81</v>
      </c>
      <c r="U15" s="218">
        <v>85.3</v>
      </c>
    </row>
    <row r="16" spans="1:21" ht="16.5" customHeight="1" x14ac:dyDescent="0.2">
      <c r="A16" s="7"/>
      <c r="B16" s="7" t="s">
        <v>584</v>
      </c>
      <c r="C16" s="7"/>
      <c r="D16" s="7"/>
      <c r="E16" s="7"/>
      <c r="F16" s="7"/>
      <c r="G16" s="7"/>
      <c r="H16" s="7"/>
      <c r="I16" s="7"/>
      <c r="J16" s="7"/>
      <c r="K16" s="7"/>
      <c r="L16" s="9" t="s">
        <v>583</v>
      </c>
      <c r="M16" s="218">
        <v>85</v>
      </c>
      <c r="N16" s="218">
        <v>85.5</v>
      </c>
      <c r="O16" s="218">
        <v>84.8</v>
      </c>
      <c r="P16" s="218">
        <v>85.4</v>
      </c>
      <c r="Q16" s="218">
        <v>84.7</v>
      </c>
      <c r="R16" s="218">
        <v>83.6</v>
      </c>
      <c r="S16" s="218">
        <v>85.6</v>
      </c>
      <c r="T16" s="218">
        <v>80.599999999999994</v>
      </c>
      <c r="U16" s="218">
        <v>85</v>
      </c>
    </row>
    <row r="17" spans="1:21" ht="16.5" customHeight="1" x14ac:dyDescent="0.2">
      <c r="A17" s="7"/>
      <c r="B17" s="7" t="s">
        <v>585</v>
      </c>
      <c r="C17" s="7"/>
      <c r="D17" s="7"/>
      <c r="E17" s="7"/>
      <c r="F17" s="7"/>
      <c r="G17" s="7"/>
      <c r="H17" s="7"/>
      <c r="I17" s="7"/>
      <c r="J17" s="7"/>
      <c r="K17" s="7"/>
      <c r="L17" s="9" t="s">
        <v>583</v>
      </c>
      <c r="M17" s="218">
        <v>84.9</v>
      </c>
      <c r="N17" s="218">
        <v>85.3</v>
      </c>
      <c r="O17" s="218">
        <v>84.7</v>
      </c>
      <c r="P17" s="218">
        <v>85.1</v>
      </c>
      <c r="Q17" s="218">
        <v>84.7</v>
      </c>
      <c r="R17" s="218">
        <v>83.2</v>
      </c>
      <c r="S17" s="218">
        <v>85.3</v>
      </c>
      <c r="T17" s="218">
        <v>80.2</v>
      </c>
      <c r="U17" s="218">
        <v>84.9</v>
      </c>
    </row>
    <row r="18" spans="1:21" ht="16.5" customHeight="1" x14ac:dyDescent="0.2">
      <c r="A18" s="7"/>
      <c r="B18" s="7" t="s">
        <v>586</v>
      </c>
      <c r="C18" s="7"/>
      <c r="D18" s="7"/>
      <c r="E18" s="7"/>
      <c r="F18" s="7"/>
      <c r="G18" s="7"/>
      <c r="H18" s="7"/>
      <c r="I18" s="7"/>
      <c r="J18" s="7"/>
      <c r="K18" s="7"/>
      <c r="L18" s="9" t="s">
        <v>583</v>
      </c>
      <c r="M18" s="218">
        <v>84.6</v>
      </c>
      <c r="N18" s="218">
        <v>85</v>
      </c>
      <c r="O18" s="218">
        <v>84.4</v>
      </c>
      <c r="P18" s="218">
        <v>84.9</v>
      </c>
      <c r="Q18" s="218">
        <v>84.5</v>
      </c>
      <c r="R18" s="218">
        <v>82.9</v>
      </c>
      <c r="S18" s="218">
        <v>85.2</v>
      </c>
      <c r="T18" s="218">
        <v>79.400000000000006</v>
      </c>
      <c r="U18" s="218">
        <v>84.6</v>
      </c>
    </row>
    <row r="19" spans="1:21" ht="16.5" customHeight="1" x14ac:dyDescent="0.2">
      <c r="A19" s="7"/>
      <c r="B19" s="7" t="s">
        <v>587</v>
      </c>
      <c r="C19" s="7"/>
      <c r="D19" s="7"/>
      <c r="E19" s="7"/>
      <c r="F19" s="7"/>
      <c r="G19" s="7"/>
      <c r="H19" s="7"/>
      <c r="I19" s="7"/>
      <c r="J19" s="7"/>
      <c r="K19" s="7"/>
      <c r="L19" s="9" t="s">
        <v>583</v>
      </c>
      <c r="M19" s="218">
        <v>84.6</v>
      </c>
      <c r="N19" s="218">
        <v>84.7</v>
      </c>
      <c r="O19" s="218">
        <v>84.5</v>
      </c>
      <c r="P19" s="218">
        <v>84.8</v>
      </c>
      <c r="Q19" s="218">
        <v>84.5</v>
      </c>
      <c r="R19" s="218">
        <v>82.9</v>
      </c>
      <c r="S19" s="218">
        <v>85.2</v>
      </c>
      <c r="T19" s="218">
        <v>78.7</v>
      </c>
      <c r="U19" s="218">
        <v>84.6</v>
      </c>
    </row>
    <row r="20" spans="1:21" ht="16.5" customHeight="1" x14ac:dyDescent="0.2">
      <c r="A20" s="7"/>
      <c r="B20" s="7" t="s">
        <v>588</v>
      </c>
      <c r="C20" s="7"/>
      <c r="D20" s="7"/>
      <c r="E20" s="7"/>
      <c r="F20" s="7"/>
      <c r="G20" s="7"/>
      <c r="H20" s="7"/>
      <c r="I20" s="7"/>
      <c r="J20" s="7"/>
      <c r="K20" s="7"/>
      <c r="L20" s="9" t="s">
        <v>583</v>
      </c>
      <c r="M20" s="218">
        <v>84.6</v>
      </c>
      <c r="N20" s="218">
        <v>84.7</v>
      </c>
      <c r="O20" s="218">
        <v>84.3</v>
      </c>
      <c r="P20" s="218">
        <v>85</v>
      </c>
      <c r="Q20" s="218">
        <v>84.4</v>
      </c>
      <c r="R20" s="218">
        <v>82.8</v>
      </c>
      <c r="S20" s="218">
        <v>85.3</v>
      </c>
      <c r="T20" s="218">
        <v>78.5</v>
      </c>
      <c r="U20" s="218">
        <v>84.5</v>
      </c>
    </row>
    <row r="21" spans="1:21" ht="16.5" customHeight="1" x14ac:dyDescent="0.2">
      <c r="A21" s="7"/>
      <c r="B21" s="7" t="s">
        <v>589</v>
      </c>
      <c r="C21" s="7"/>
      <c r="D21" s="7"/>
      <c r="E21" s="7"/>
      <c r="F21" s="7"/>
      <c r="G21" s="7"/>
      <c r="H21" s="7"/>
      <c r="I21" s="7"/>
      <c r="J21" s="7"/>
      <c r="K21" s="7"/>
      <c r="L21" s="9" t="s">
        <v>583</v>
      </c>
      <c r="M21" s="218">
        <v>84.4</v>
      </c>
      <c r="N21" s="218">
        <v>84.7</v>
      </c>
      <c r="O21" s="218">
        <v>84.2</v>
      </c>
      <c r="P21" s="218">
        <v>84.9</v>
      </c>
      <c r="Q21" s="218">
        <v>84.3</v>
      </c>
      <c r="R21" s="218">
        <v>82.5</v>
      </c>
      <c r="S21" s="218">
        <v>85.2</v>
      </c>
      <c r="T21" s="218">
        <v>78.900000000000006</v>
      </c>
      <c r="U21" s="218">
        <v>84.4</v>
      </c>
    </row>
    <row r="22" spans="1:21" ht="16.5" customHeight="1" x14ac:dyDescent="0.2">
      <c r="A22" s="7"/>
      <c r="B22" s="7" t="s">
        <v>208</v>
      </c>
      <c r="C22" s="7"/>
      <c r="D22" s="7"/>
      <c r="E22" s="7"/>
      <c r="F22" s="7"/>
      <c r="G22" s="7"/>
      <c r="H22" s="7"/>
      <c r="I22" s="7"/>
      <c r="J22" s="7"/>
      <c r="K22" s="7"/>
      <c r="L22" s="9" t="s">
        <v>583</v>
      </c>
      <c r="M22" s="218">
        <v>84.3</v>
      </c>
      <c r="N22" s="218">
        <v>84.7</v>
      </c>
      <c r="O22" s="218">
        <v>84.1</v>
      </c>
      <c r="P22" s="218">
        <v>84.8</v>
      </c>
      <c r="Q22" s="218">
        <v>84.3</v>
      </c>
      <c r="R22" s="218">
        <v>82.6</v>
      </c>
      <c r="S22" s="218">
        <v>85</v>
      </c>
      <c r="T22" s="218">
        <v>79.2</v>
      </c>
      <c r="U22" s="218">
        <v>84.3</v>
      </c>
    </row>
    <row r="23" spans="1:21" ht="16.5" customHeight="1" x14ac:dyDescent="0.2">
      <c r="A23" s="7"/>
      <c r="B23" s="7" t="s">
        <v>590</v>
      </c>
      <c r="C23" s="7"/>
      <c r="D23" s="7"/>
      <c r="E23" s="7"/>
      <c r="F23" s="7"/>
      <c r="G23" s="7"/>
      <c r="H23" s="7"/>
      <c r="I23" s="7"/>
      <c r="J23" s="7"/>
      <c r="K23" s="7"/>
      <c r="L23" s="9" t="s">
        <v>583</v>
      </c>
      <c r="M23" s="218">
        <v>84.2</v>
      </c>
      <c r="N23" s="218">
        <v>84.5</v>
      </c>
      <c r="O23" s="218">
        <v>84</v>
      </c>
      <c r="P23" s="218">
        <v>84.8</v>
      </c>
      <c r="Q23" s="218">
        <v>84.2</v>
      </c>
      <c r="R23" s="218">
        <v>82.6</v>
      </c>
      <c r="S23" s="218">
        <v>85.1</v>
      </c>
      <c r="T23" s="218">
        <v>80</v>
      </c>
      <c r="U23" s="218">
        <v>84.3</v>
      </c>
    </row>
    <row r="24" spans="1:21" ht="16.5" customHeight="1" x14ac:dyDescent="0.2">
      <c r="A24" s="7"/>
      <c r="B24" s="7" t="s">
        <v>591</v>
      </c>
      <c r="C24" s="7"/>
      <c r="D24" s="7"/>
      <c r="E24" s="7"/>
      <c r="F24" s="7"/>
      <c r="G24" s="7"/>
      <c r="H24" s="7"/>
      <c r="I24" s="7"/>
      <c r="J24" s="7"/>
      <c r="K24" s="7"/>
      <c r="L24" s="9" t="s">
        <v>583</v>
      </c>
      <c r="M24" s="218">
        <v>84.2</v>
      </c>
      <c r="N24" s="218">
        <v>84.4</v>
      </c>
      <c r="O24" s="218">
        <v>84.1</v>
      </c>
      <c r="P24" s="218">
        <v>84.6</v>
      </c>
      <c r="Q24" s="218">
        <v>84</v>
      </c>
      <c r="R24" s="218">
        <v>82.5</v>
      </c>
      <c r="S24" s="218">
        <v>84.8</v>
      </c>
      <c r="T24" s="218">
        <v>80.5</v>
      </c>
      <c r="U24" s="218">
        <v>84.2</v>
      </c>
    </row>
    <row r="25" spans="1:21" ht="16.5" customHeight="1" x14ac:dyDescent="0.2">
      <c r="A25" s="7" t="s">
        <v>388</v>
      </c>
      <c r="B25" s="7"/>
      <c r="C25" s="7"/>
      <c r="D25" s="7"/>
      <c r="E25" s="7"/>
      <c r="F25" s="7"/>
      <c r="G25" s="7"/>
      <c r="H25" s="7"/>
      <c r="I25" s="7"/>
      <c r="J25" s="7"/>
      <c r="K25" s="7"/>
      <c r="L25" s="9"/>
      <c r="M25" s="10"/>
      <c r="N25" s="10"/>
      <c r="O25" s="10"/>
      <c r="P25" s="10"/>
      <c r="Q25" s="10"/>
      <c r="R25" s="10"/>
      <c r="S25" s="10"/>
      <c r="T25" s="10"/>
      <c r="U25" s="10"/>
    </row>
    <row r="26" spans="1:21" ht="16.5" customHeight="1" x14ac:dyDescent="0.2">
      <c r="A26" s="7"/>
      <c r="B26" s="7" t="s">
        <v>582</v>
      </c>
      <c r="C26" s="7"/>
      <c r="D26" s="7"/>
      <c r="E26" s="7"/>
      <c r="F26" s="7"/>
      <c r="G26" s="7"/>
      <c r="H26" s="7"/>
      <c r="I26" s="7"/>
      <c r="J26" s="7"/>
      <c r="K26" s="7"/>
      <c r="L26" s="9" t="s">
        <v>583</v>
      </c>
      <c r="M26" s="218">
        <v>83.3</v>
      </c>
      <c r="N26" s="218">
        <v>83.8</v>
      </c>
      <c r="O26" s="218">
        <v>82.8</v>
      </c>
      <c r="P26" s="218">
        <v>83.4</v>
      </c>
      <c r="Q26" s="218">
        <v>82.9</v>
      </c>
      <c r="R26" s="218">
        <v>82</v>
      </c>
      <c r="S26" s="218">
        <v>84</v>
      </c>
      <c r="T26" s="218">
        <v>78.5</v>
      </c>
      <c r="U26" s="218">
        <v>83.2</v>
      </c>
    </row>
    <row r="27" spans="1:21" ht="16.5" customHeight="1" x14ac:dyDescent="0.2">
      <c r="A27" s="7"/>
      <c r="B27" s="7" t="s">
        <v>584</v>
      </c>
      <c r="C27" s="7"/>
      <c r="D27" s="7"/>
      <c r="E27" s="7"/>
      <c r="F27" s="7"/>
      <c r="G27" s="7"/>
      <c r="H27" s="7"/>
      <c r="I27" s="7"/>
      <c r="J27" s="7"/>
      <c r="K27" s="7"/>
      <c r="L27" s="9" t="s">
        <v>583</v>
      </c>
      <c r="M27" s="218">
        <v>82.8</v>
      </c>
      <c r="N27" s="218">
        <v>83.6</v>
      </c>
      <c r="O27" s="218">
        <v>82.5</v>
      </c>
      <c r="P27" s="218">
        <v>83</v>
      </c>
      <c r="Q27" s="218">
        <v>82.5</v>
      </c>
      <c r="R27" s="218">
        <v>81.5</v>
      </c>
      <c r="S27" s="218">
        <v>83.5</v>
      </c>
      <c r="T27" s="218">
        <v>78</v>
      </c>
      <c r="U27" s="218">
        <v>82.9</v>
      </c>
    </row>
    <row r="28" spans="1:21" ht="16.5" customHeight="1" x14ac:dyDescent="0.2">
      <c r="A28" s="7"/>
      <c r="B28" s="7" t="s">
        <v>585</v>
      </c>
      <c r="C28" s="7"/>
      <c r="D28" s="7"/>
      <c r="E28" s="7"/>
      <c r="F28" s="7"/>
      <c r="G28" s="7"/>
      <c r="H28" s="7"/>
      <c r="I28" s="7"/>
      <c r="J28" s="7"/>
      <c r="K28" s="7"/>
      <c r="L28" s="9" t="s">
        <v>583</v>
      </c>
      <c r="M28" s="218">
        <v>82.7</v>
      </c>
      <c r="N28" s="218">
        <v>83.5</v>
      </c>
      <c r="O28" s="218">
        <v>82.4</v>
      </c>
      <c r="P28" s="218">
        <v>82.8</v>
      </c>
      <c r="Q28" s="218">
        <v>82.5</v>
      </c>
      <c r="R28" s="218">
        <v>81.2</v>
      </c>
      <c r="S28" s="218">
        <v>83.2</v>
      </c>
      <c r="T28" s="218">
        <v>77.8</v>
      </c>
      <c r="U28" s="218">
        <v>82.8</v>
      </c>
    </row>
    <row r="29" spans="1:21" ht="16.5" customHeight="1" x14ac:dyDescent="0.2">
      <c r="A29" s="7"/>
      <c r="B29" s="7" t="s">
        <v>586</v>
      </c>
      <c r="C29" s="7"/>
      <c r="D29" s="7"/>
      <c r="E29" s="7"/>
      <c r="F29" s="7"/>
      <c r="G29" s="7"/>
      <c r="H29" s="7"/>
      <c r="I29" s="7"/>
      <c r="J29" s="7"/>
      <c r="K29" s="7"/>
      <c r="L29" s="9" t="s">
        <v>583</v>
      </c>
      <c r="M29" s="218">
        <v>82.4</v>
      </c>
      <c r="N29" s="218">
        <v>83.1</v>
      </c>
      <c r="O29" s="218">
        <v>82.2</v>
      </c>
      <c r="P29" s="218">
        <v>82.5</v>
      </c>
      <c r="Q29" s="218">
        <v>82.3</v>
      </c>
      <c r="R29" s="218">
        <v>80.8</v>
      </c>
      <c r="S29" s="218">
        <v>83.1</v>
      </c>
      <c r="T29" s="218">
        <v>77.599999999999994</v>
      </c>
      <c r="U29" s="218">
        <v>82.5</v>
      </c>
    </row>
    <row r="30" spans="1:21" ht="16.5" customHeight="1" x14ac:dyDescent="0.2">
      <c r="A30" s="7"/>
      <c r="B30" s="7" t="s">
        <v>587</v>
      </c>
      <c r="C30" s="7"/>
      <c r="D30" s="7"/>
      <c r="E30" s="7"/>
      <c r="F30" s="7"/>
      <c r="G30" s="7"/>
      <c r="H30" s="7"/>
      <c r="I30" s="7"/>
      <c r="J30" s="7"/>
      <c r="K30" s="7"/>
      <c r="L30" s="9" t="s">
        <v>583</v>
      </c>
      <c r="M30" s="218">
        <v>82.4</v>
      </c>
      <c r="N30" s="218">
        <v>82.9</v>
      </c>
      <c r="O30" s="218">
        <v>82.2</v>
      </c>
      <c r="P30" s="218">
        <v>82.5</v>
      </c>
      <c r="Q30" s="218">
        <v>82.4</v>
      </c>
      <c r="R30" s="218">
        <v>80.8</v>
      </c>
      <c r="S30" s="218">
        <v>83.2</v>
      </c>
      <c r="T30" s="218">
        <v>77.099999999999994</v>
      </c>
      <c r="U30" s="218">
        <v>82.5</v>
      </c>
    </row>
    <row r="31" spans="1:21" ht="16.5" customHeight="1" x14ac:dyDescent="0.2">
      <c r="A31" s="7"/>
      <c r="B31" s="7" t="s">
        <v>588</v>
      </c>
      <c r="C31" s="7"/>
      <c r="D31" s="7"/>
      <c r="E31" s="7"/>
      <c r="F31" s="7"/>
      <c r="G31" s="7"/>
      <c r="H31" s="7"/>
      <c r="I31" s="7"/>
      <c r="J31" s="7"/>
      <c r="K31" s="7"/>
      <c r="L31" s="9" t="s">
        <v>583</v>
      </c>
      <c r="M31" s="218">
        <v>82.4</v>
      </c>
      <c r="N31" s="218">
        <v>82.9</v>
      </c>
      <c r="O31" s="218">
        <v>82.1</v>
      </c>
      <c r="P31" s="218">
        <v>82.7</v>
      </c>
      <c r="Q31" s="218">
        <v>82.3</v>
      </c>
      <c r="R31" s="218">
        <v>80.8</v>
      </c>
      <c r="S31" s="218">
        <v>83.2</v>
      </c>
      <c r="T31" s="218">
        <v>77</v>
      </c>
      <c r="U31" s="218">
        <v>82.4</v>
      </c>
    </row>
    <row r="32" spans="1:21" ht="16.5" customHeight="1" x14ac:dyDescent="0.2">
      <c r="A32" s="7"/>
      <c r="B32" s="7" t="s">
        <v>589</v>
      </c>
      <c r="C32" s="7"/>
      <c r="D32" s="7"/>
      <c r="E32" s="7"/>
      <c r="F32" s="7"/>
      <c r="G32" s="7"/>
      <c r="H32" s="7"/>
      <c r="I32" s="7"/>
      <c r="J32" s="7"/>
      <c r="K32" s="7"/>
      <c r="L32" s="9" t="s">
        <v>583</v>
      </c>
      <c r="M32" s="218">
        <v>82.3</v>
      </c>
      <c r="N32" s="218">
        <v>82.8</v>
      </c>
      <c r="O32" s="218">
        <v>82</v>
      </c>
      <c r="P32" s="218">
        <v>82.6</v>
      </c>
      <c r="Q32" s="218">
        <v>82.1</v>
      </c>
      <c r="R32" s="218">
        <v>80.599999999999994</v>
      </c>
      <c r="S32" s="218">
        <v>83.2</v>
      </c>
      <c r="T32" s="218">
        <v>77.099999999999994</v>
      </c>
      <c r="U32" s="218">
        <v>82.3</v>
      </c>
    </row>
    <row r="33" spans="1:21" ht="16.5" customHeight="1" x14ac:dyDescent="0.2">
      <c r="A33" s="7"/>
      <c r="B33" s="7" t="s">
        <v>208</v>
      </c>
      <c r="C33" s="7"/>
      <c r="D33" s="7"/>
      <c r="E33" s="7"/>
      <c r="F33" s="7"/>
      <c r="G33" s="7"/>
      <c r="H33" s="7"/>
      <c r="I33" s="7"/>
      <c r="J33" s="7"/>
      <c r="K33" s="7"/>
      <c r="L33" s="9" t="s">
        <v>583</v>
      </c>
      <c r="M33" s="218">
        <v>82.1</v>
      </c>
      <c r="N33" s="218">
        <v>82.7</v>
      </c>
      <c r="O33" s="218">
        <v>81.8</v>
      </c>
      <c r="P33" s="218">
        <v>82.5</v>
      </c>
      <c r="Q33" s="218">
        <v>82.1</v>
      </c>
      <c r="R33" s="218">
        <v>80.599999999999994</v>
      </c>
      <c r="S33" s="218">
        <v>83.3</v>
      </c>
      <c r="T33" s="218">
        <v>77</v>
      </c>
      <c r="U33" s="218">
        <v>82.1</v>
      </c>
    </row>
    <row r="34" spans="1:21" ht="16.5" customHeight="1" x14ac:dyDescent="0.2">
      <c r="A34" s="7"/>
      <c r="B34" s="7" t="s">
        <v>590</v>
      </c>
      <c r="C34" s="7"/>
      <c r="D34" s="7"/>
      <c r="E34" s="7"/>
      <c r="F34" s="7"/>
      <c r="G34" s="7"/>
      <c r="H34" s="7"/>
      <c r="I34" s="7"/>
      <c r="J34" s="7"/>
      <c r="K34" s="7"/>
      <c r="L34" s="9" t="s">
        <v>583</v>
      </c>
      <c r="M34" s="218">
        <v>82</v>
      </c>
      <c r="N34" s="218">
        <v>82.5</v>
      </c>
      <c r="O34" s="218">
        <v>81.7</v>
      </c>
      <c r="P34" s="218">
        <v>82.4</v>
      </c>
      <c r="Q34" s="218">
        <v>81.900000000000006</v>
      </c>
      <c r="R34" s="218">
        <v>80.599999999999994</v>
      </c>
      <c r="S34" s="218">
        <v>83.1</v>
      </c>
      <c r="T34" s="218">
        <v>77.3</v>
      </c>
      <c r="U34" s="218">
        <v>82</v>
      </c>
    </row>
    <row r="35" spans="1:21" ht="16.5" customHeight="1" x14ac:dyDescent="0.2">
      <c r="A35" s="7" t="s">
        <v>592</v>
      </c>
      <c r="B35" s="7"/>
      <c r="C35" s="7"/>
      <c r="D35" s="7"/>
      <c r="E35" s="7"/>
      <c r="F35" s="7"/>
      <c r="G35" s="7"/>
      <c r="H35" s="7"/>
      <c r="I35" s="7"/>
      <c r="J35" s="7"/>
      <c r="K35" s="7"/>
      <c r="L35" s="9"/>
      <c r="M35" s="10"/>
      <c r="N35" s="10"/>
      <c r="O35" s="10"/>
      <c r="P35" s="10"/>
      <c r="Q35" s="10"/>
      <c r="R35" s="10"/>
      <c r="S35" s="10"/>
      <c r="T35" s="10"/>
      <c r="U35" s="10"/>
    </row>
    <row r="36" spans="1:21" ht="16.5" customHeight="1" x14ac:dyDescent="0.2">
      <c r="A36" s="7"/>
      <c r="B36" s="7" t="s">
        <v>582</v>
      </c>
      <c r="C36" s="7"/>
      <c r="D36" s="7"/>
      <c r="E36" s="7"/>
      <c r="F36" s="7"/>
      <c r="G36" s="7"/>
      <c r="H36" s="7"/>
      <c r="I36" s="7"/>
      <c r="J36" s="7"/>
      <c r="K36" s="7"/>
      <c r="L36" s="9" t="s">
        <v>583</v>
      </c>
      <c r="M36" s="219">
        <v>4.0999999999999996</v>
      </c>
      <c r="N36" s="219">
        <v>3.9</v>
      </c>
      <c r="O36" s="219">
        <v>4.5</v>
      </c>
      <c r="P36" s="219">
        <v>4.4000000000000004</v>
      </c>
      <c r="Q36" s="219">
        <v>4.4000000000000004</v>
      </c>
      <c r="R36" s="219">
        <v>4.4000000000000004</v>
      </c>
      <c r="S36" s="219">
        <v>3.8</v>
      </c>
      <c r="T36" s="219">
        <v>4.8</v>
      </c>
      <c r="U36" s="219">
        <v>4.2</v>
      </c>
    </row>
    <row r="37" spans="1:21" ht="16.5" customHeight="1" x14ac:dyDescent="0.2">
      <c r="A37" s="7"/>
      <c r="B37" s="7" t="s">
        <v>584</v>
      </c>
      <c r="C37" s="7"/>
      <c r="D37" s="7"/>
      <c r="E37" s="7"/>
      <c r="F37" s="7"/>
      <c r="G37" s="7"/>
      <c r="H37" s="7"/>
      <c r="I37" s="7"/>
      <c r="J37" s="7"/>
      <c r="K37" s="7"/>
      <c r="L37" s="9" t="s">
        <v>583</v>
      </c>
      <c r="M37" s="219">
        <v>4.3</v>
      </c>
      <c r="N37" s="219">
        <v>3.8</v>
      </c>
      <c r="O37" s="219">
        <v>4.5</v>
      </c>
      <c r="P37" s="219">
        <v>4.5</v>
      </c>
      <c r="Q37" s="219">
        <v>4.3</v>
      </c>
      <c r="R37" s="219">
        <v>4</v>
      </c>
      <c r="S37" s="219">
        <v>3.9</v>
      </c>
      <c r="T37" s="219">
        <v>5</v>
      </c>
      <c r="U37" s="219">
        <v>4.2</v>
      </c>
    </row>
    <row r="38" spans="1:21" ht="16.5" customHeight="1" x14ac:dyDescent="0.2">
      <c r="A38" s="7"/>
      <c r="B38" s="7" t="s">
        <v>585</v>
      </c>
      <c r="C38" s="7"/>
      <c r="D38" s="7"/>
      <c r="E38" s="7"/>
      <c r="F38" s="7"/>
      <c r="G38" s="7"/>
      <c r="H38" s="7"/>
      <c r="I38" s="7"/>
      <c r="J38" s="7"/>
      <c r="K38" s="7"/>
      <c r="L38" s="9" t="s">
        <v>583</v>
      </c>
      <c r="M38" s="219">
        <v>4.3</v>
      </c>
      <c r="N38" s="219">
        <v>3.6</v>
      </c>
      <c r="O38" s="219">
        <v>4.5</v>
      </c>
      <c r="P38" s="219">
        <v>4.5</v>
      </c>
      <c r="Q38" s="219">
        <v>4.4000000000000004</v>
      </c>
      <c r="R38" s="219">
        <v>3.9</v>
      </c>
      <c r="S38" s="219">
        <v>4.2</v>
      </c>
      <c r="T38" s="219">
        <v>4.5999999999999996</v>
      </c>
      <c r="U38" s="219">
        <v>4.0999999999999996</v>
      </c>
    </row>
    <row r="39" spans="1:21" ht="16.5" customHeight="1" x14ac:dyDescent="0.2">
      <c r="A39" s="7"/>
      <c r="B39" s="7" t="s">
        <v>586</v>
      </c>
      <c r="C39" s="7"/>
      <c r="D39" s="7"/>
      <c r="E39" s="7"/>
      <c r="F39" s="7"/>
      <c r="G39" s="7"/>
      <c r="H39" s="7"/>
      <c r="I39" s="7"/>
      <c r="J39" s="7"/>
      <c r="K39" s="7"/>
      <c r="L39" s="9" t="s">
        <v>583</v>
      </c>
      <c r="M39" s="219">
        <v>4.3</v>
      </c>
      <c r="N39" s="219">
        <v>3.7</v>
      </c>
      <c r="O39" s="219">
        <v>4.4000000000000004</v>
      </c>
      <c r="P39" s="219">
        <v>4.5999999999999996</v>
      </c>
      <c r="Q39" s="219">
        <v>4.2</v>
      </c>
      <c r="R39" s="219">
        <v>4.2</v>
      </c>
      <c r="S39" s="219">
        <v>4.0999999999999996</v>
      </c>
      <c r="T39" s="219">
        <v>3.5</v>
      </c>
      <c r="U39" s="219">
        <v>4.0999999999999996</v>
      </c>
    </row>
    <row r="40" spans="1:21" ht="16.5" customHeight="1" x14ac:dyDescent="0.2">
      <c r="A40" s="7"/>
      <c r="B40" s="7" t="s">
        <v>587</v>
      </c>
      <c r="C40" s="7"/>
      <c r="D40" s="7"/>
      <c r="E40" s="7"/>
      <c r="F40" s="7"/>
      <c r="G40" s="7"/>
      <c r="H40" s="7"/>
      <c r="I40" s="7"/>
      <c r="J40" s="7"/>
      <c r="K40" s="7"/>
      <c r="L40" s="9" t="s">
        <v>583</v>
      </c>
      <c r="M40" s="219">
        <v>4.2</v>
      </c>
      <c r="N40" s="219">
        <v>3.5</v>
      </c>
      <c r="O40" s="219">
        <v>4.4000000000000004</v>
      </c>
      <c r="P40" s="219">
        <v>4.5</v>
      </c>
      <c r="Q40" s="219">
        <v>4.0999999999999996</v>
      </c>
      <c r="R40" s="219">
        <v>4.0999999999999996</v>
      </c>
      <c r="S40" s="219">
        <v>3.9</v>
      </c>
      <c r="T40" s="219">
        <v>3.1</v>
      </c>
      <c r="U40" s="219">
        <v>4.2</v>
      </c>
    </row>
    <row r="41" spans="1:21" ht="16.5" customHeight="1" x14ac:dyDescent="0.2">
      <c r="A41" s="7"/>
      <c r="B41" s="7" t="s">
        <v>588</v>
      </c>
      <c r="C41" s="7"/>
      <c r="D41" s="7"/>
      <c r="E41" s="7"/>
      <c r="F41" s="7"/>
      <c r="G41" s="7"/>
      <c r="H41" s="7"/>
      <c r="I41" s="7"/>
      <c r="J41" s="7"/>
      <c r="K41" s="7"/>
      <c r="L41" s="9" t="s">
        <v>583</v>
      </c>
      <c r="M41" s="219">
        <v>4.2</v>
      </c>
      <c r="N41" s="219">
        <v>3.6</v>
      </c>
      <c r="O41" s="219">
        <v>4.3</v>
      </c>
      <c r="P41" s="219">
        <v>4.5</v>
      </c>
      <c r="Q41" s="219">
        <v>4.0999999999999996</v>
      </c>
      <c r="R41" s="219">
        <v>3.9</v>
      </c>
      <c r="S41" s="219">
        <v>4.0999999999999996</v>
      </c>
      <c r="T41" s="219">
        <v>2.8</v>
      </c>
      <c r="U41" s="219">
        <v>4.0999999999999996</v>
      </c>
    </row>
    <row r="42" spans="1:21" ht="16.5" customHeight="1" x14ac:dyDescent="0.2">
      <c r="A42" s="7"/>
      <c r="B42" s="7" t="s">
        <v>589</v>
      </c>
      <c r="C42" s="7"/>
      <c r="D42" s="7"/>
      <c r="E42" s="7"/>
      <c r="F42" s="7"/>
      <c r="G42" s="7"/>
      <c r="H42" s="7"/>
      <c r="I42" s="7"/>
      <c r="J42" s="7"/>
      <c r="K42" s="7"/>
      <c r="L42" s="9" t="s">
        <v>583</v>
      </c>
      <c r="M42" s="219">
        <v>4.2</v>
      </c>
      <c r="N42" s="219">
        <v>3.6</v>
      </c>
      <c r="O42" s="219">
        <v>4.3</v>
      </c>
      <c r="P42" s="219">
        <v>4.4000000000000004</v>
      </c>
      <c r="Q42" s="219">
        <v>4.2</v>
      </c>
      <c r="R42" s="219">
        <v>3.7</v>
      </c>
      <c r="S42" s="219">
        <v>3.8</v>
      </c>
      <c r="T42" s="219">
        <v>3.5</v>
      </c>
      <c r="U42" s="219">
        <v>4.0999999999999996</v>
      </c>
    </row>
    <row r="43" spans="1:21" ht="16.5" customHeight="1" x14ac:dyDescent="0.2">
      <c r="A43" s="7"/>
      <c r="B43" s="7" t="s">
        <v>208</v>
      </c>
      <c r="C43" s="7"/>
      <c r="D43" s="7"/>
      <c r="E43" s="7"/>
      <c r="F43" s="7"/>
      <c r="G43" s="7"/>
      <c r="H43" s="7"/>
      <c r="I43" s="7"/>
      <c r="J43" s="7"/>
      <c r="K43" s="7"/>
      <c r="L43" s="9" t="s">
        <v>583</v>
      </c>
      <c r="M43" s="219">
        <v>4.3</v>
      </c>
      <c r="N43" s="219">
        <v>4</v>
      </c>
      <c r="O43" s="219">
        <v>4.5</v>
      </c>
      <c r="P43" s="219">
        <v>4.5</v>
      </c>
      <c r="Q43" s="219">
        <v>4.3</v>
      </c>
      <c r="R43" s="219">
        <v>3.8</v>
      </c>
      <c r="S43" s="219">
        <v>3.3</v>
      </c>
      <c r="T43" s="219">
        <v>4.3</v>
      </c>
      <c r="U43" s="219">
        <v>4.2</v>
      </c>
    </row>
    <row r="44" spans="1:21" ht="16.5" customHeight="1" x14ac:dyDescent="0.2">
      <c r="A44" s="7"/>
      <c r="B44" s="7" t="s">
        <v>590</v>
      </c>
      <c r="C44" s="7"/>
      <c r="D44" s="7"/>
      <c r="E44" s="7"/>
      <c r="F44" s="7"/>
      <c r="G44" s="7"/>
      <c r="H44" s="7"/>
      <c r="I44" s="7"/>
      <c r="J44" s="7"/>
      <c r="K44" s="7"/>
      <c r="L44" s="9" t="s">
        <v>583</v>
      </c>
      <c r="M44" s="219">
        <v>4.3</v>
      </c>
      <c r="N44" s="219">
        <v>4</v>
      </c>
      <c r="O44" s="219">
        <v>4.5</v>
      </c>
      <c r="P44" s="219">
        <v>4.7</v>
      </c>
      <c r="Q44" s="219">
        <v>4.4000000000000004</v>
      </c>
      <c r="R44" s="219">
        <v>3.9</v>
      </c>
      <c r="S44" s="219">
        <v>3.9</v>
      </c>
      <c r="T44" s="219">
        <v>5.3</v>
      </c>
      <c r="U44" s="219">
        <v>4.4000000000000004</v>
      </c>
    </row>
    <row r="45" spans="1:21" ht="16.5" customHeight="1" x14ac:dyDescent="0.2">
      <c r="A45" s="13"/>
      <c r="B45" s="13" t="s">
        <v>591</v>
      </c>
      <c r="C45" s="13"/>
      <c r="D45" s="13"/>
      <c r="E45" s="13"/>
      <c r="F45" s="13"/>
      <c r="G45" s="13"/>
      <c r="H45" s="13"/>
      <c r="I45" s="13"/>
      <c r="J45" s="13"/>
      <c r="K45" s="13"/>
      <c r="L45" s="14" t="s">
        <v>583</v>
      </c>
      <c r="M45" s="220">
        <v>4.4000000000000004</v>
      </c>
      <c r="N45" s="220">
        <v>4.0999999999999996</v>
      </c>
      <c r="O45" s="220">
        <v>4.5999999999999996</v>
      </c>
      <c r="P45" s="220">
        <v>4.5</v>
      </c>
      <c r="Q45" s="220">
        <v>4.3</v>
      </c>
      <c r="R45" s="220">
        <v>4.2</v>
      </c>
      <c r="S45" s="220">
        <v>3.8</v>
      </c>
      <c r="T45" s="220">
        <v>5.6</v>
      </c>
      <c r="U45" s="220">
        <v>4.5</v>
      </c>
    </row>
    <row r="46" spans="1:21" ht="4.5" customHeight="1" x14ac:dyDescent="0.2">
      <c r="A46" s="25"/>
      <c r="B46" s="25"/>
      <c r="C46" s="2"/>
      <c r="D46" s="2"/>
      <c r="E46" s="2"/>
      <c r="F46" s="2"/>
      <c r="G46" s="2"/>
      <c r="H46" s="2"/>
      <c r="I46" s="2"/>
      <c r="J46" s="2"/>
      <c r="K46" s="2"/>
      <c r="L46" s="2"/>
      <c r="M46" s="2"/>
      <c r="N46" s="2"/>
      <c r="O46" s="2"/>
      <c r="P46" s="2"/>
      <c r="Q46" s="2"/>
      <c r="R46" s="2"/>
      <c r="S46" s="2"/>
      <c r="T46" s="2"/>
      <c r="U46" s="2"/>
    </row>
    <row r="47" spans="1:21" ht="29.45" customHeight="1" x14ac:dyDescent="0.2">
      <c r="A47" s="25" t="s">
        <v>79</v>
      </c>
      <c r="B47" s="25"/>
      <c r="C47" s="345" t="s">
        <v>153</v>
      </c>
      <c r="D47" s="345"/>
      <c r="E47" s="345"/>
      <c r="F47" s="345"/>
      <c r="G47" s="345"/>
      <c r="H47" s="345"/>
      <c r="I47" s="345"/>
      <c r="J47" s="345"/>
      <c r="K47" s="345"/>
      <c r="L47" s="345"/>
      <c r="M47" s="345"/>
      <c r="N47" s="345"/>
      <c r="O47" s="345"/>
      <c r="P47" s="345"/>
      <c r="Q47" s="345"/>
      <c r="R47" s="345"/>
      <c r="S47" s="345"/>
      <c r="T47" s="345"/>
      <c r="U47" s="345"/>
    </row>
    <row r="48" spans="1:21" ht="16.5" customHeight="1" x14ac:dyDescent="0.2">
      <c r="A48" s="25" t="s">
        <v>80</v>
      </c>
      <c r="B48" s="25"/>
      <c r="C48" s="345" t="s">
        <v>593</v>
      </c>
      <c r="D48" s="345"/>
      <c r="E48" s="345"/>
      <c r="F48" s="345"/>
      <c r="G48" s="345"/>
      <c r="H48" s="345"/>
      <c r="I48" s="345"/>
      <c r="J48" s="345"/>
      <c r="K48" s="345"/>
      <c r="L48" s="345"/>
      <c r="M48" s="345"/>
      <c r="N48" s="345"/>
      <c r="O48" s="345"/>
      <c r="P48" s="345"/>
      <c r="Q48" s="345"/>
      <c r="R48" s="345"/>
      <c r="S48" s="345"/>
      <c r="T48" s="345"/>
      <c r="U48" s="345"/>
    </row>
    <row r="49" spans="1:21" ht="16.5" customHeight="1" x14ac:dyDescent="0.2">
      <c r="A49" s="25" t="s">
        <v>81</v>
      </c>
      <c r="B49" s="25"/>
      <c r="C49" s="345" t="s">
        <v>529</v>
      </c>
      <c r="D49" s="345"/>
      <c r="E49" s="345"/>
      <c r="F49" s="345"/>
      <c r="G49" s="345"/>
      <c r="H49" s="345"/>
      <c r="I49" s="345"/>
      <c r="J49" s="345"/>
      <c r="K49" s="345"/>
      <c r="L49" s="345"/>
      <c r="M49" s="345"/>
      <c r="N49" s="345"/>
      <c r="O49" s="345"/>
      <c r="P49" s="345"/>
      <c r="Q49" s="345"/>
      <c r="R49" s="345"/>
      <c r="S49" s="345"/>
      <c r="T49" s="345"/>
      <c r="U49" s="345"/>
    </row>
    <row r="50" spans="1:21" ht="16.5" customHeight="1" x14ac:dyDescent="0.2">
      <c r="A50" s="25" t="s">
        <v>82</v>
      </c>
      <c r="B50" s="25"/>
      <c r="C50" s="345" t="s">
        <v>594</v>
      </c>
      <c r="D50" s="345"/>
      <c r="E50" s="345"/>
      <c r="F50" s="345"/>
      <c r="G50" s="345"/>
      <c r="H50" s="345"/>
      <c r="I50" s="345"/>
      <c r="J50" s="345"/>
      <c r="K50" s="345"/>
      <c r="L50" s="345"/>
      <c r="M50" s="345"/>
      <c r="N50" s="345"/>
      <c r="O50" s="345"/>
      <c r="P50" s="345"/>
      <c r="Q50" s="345"/>
      <c r="R50" s="345"/>
      <c r="S50" s="345"/>
      <c r="T50" s="345"/>
      <c r="U50" s="345"/>
    </row>
    <row r="51" spans="1:21" ht="4.5" customHeight="1" x14ac:dyDescent="0.2"/>
    <row r="52" spans="1:21" ht="55.15" customHeight="1" x14ac:dyDescent="0.2">
      <c r="A52" s="26" t="s">
        <v>95</v>
      </c>
      <c r="B52" s="25"/>
      <c r="C52" s="25"/>
      <c r="D52" s="25"/>
      <c r="E52" s="345" t="s">
        <v>595</v>
      </c>
      <c r="F52" s="345"/>
      <c r="G52" s="345"/>
      <c r="H52" s="345"/>
      <c r="I52" s="345"/>
      <c r="J52" s="345"/>
      <c r="K52" s="345"/>
      <c r="L52" s="345"/>
      <c r="M52" s="345"/>
      <c r="N52" s="345"/>
      <c r="O52" s="345"/>
      <c r="P52" s="345"/>
      <c r="Q52" s="345"/>
      <c r="R52" s="345"/>
      <c r="S52" s="345"/>
      <c r="T52" s="345"/>
      <c r="U52" s="345"/>
    </row>
  </sheetData>
  <mergeCells count="6">
    <mergeCell ref="E52:U52"/>
    <mergeCell ref="K1:U1"/>
    <mergeCell ref="C47:U47"/>
    <mergeCell ref="C48:U48"/>
    <mergeCell ref="C49:U49"/>
    <mergeCell ref="C50:U50"/>
  </mergeCells>
  <pageMargins left="0.7" right="0.7" top="0.75" bottom="0.75" header="0.3" footer="0.3"/>
  <pageSetup paperSize="9" fitToHeight="0" orientation="landscape" horizontalDpi="300" verticalDpi="300"/>
  <headerFooter scaleWithDoc="0" alignWithMargins="0">
    <oddHeader>&amp;C&amp;"Arial"&amp;8TABLE EA.29</oddHeader>
    <oddFooter>&amp;L&amp;"Arial"&amp;8REPORT ON
GOVERNMENT
SERVICES 2022&amp;R&amp;"Arial"&amp;8HEALTH SECTOR
OVERVIEW
PAGE &amp;B&amp;P&amp;B</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W76"/>
  <sheetViews>
    <sheetView showGridLines="0" workbookViewId="0"/>
  </sheetViews>
  <sheetFormatPr defaultColWidth="11.42578125" defaultRowHeight="12.75" x14ac:dyDescent="0.2"/>
  <cols>
    <col min="1" max="10" width="1.85546875" customWidth="1"/>
    <col min="11" max="11" width="21.28515625" customWidth="1"/>
    <col min="12" max="12" width="5.85546875" customWidth="1"/>
    <col min="13" max="20" width="6.85546875" customWidth="1"/>
    <col min="21" max="21" width="11.5703125" customWidth="1"/>
    <col min="22" max="22" width="1.85546875" customWidth="1"/>
    <col min="23" max="23" width="12" customWidth="1"/>
  </cols>
  <sheetData>
    <row r="1" spans="1:23" ht="17.45" customHeight="1" x14ac:dyDescent="0.2">
      <c r="A1" s="8" t="s">
        <v>596</v>
      </c>
      <c r="B1" s="8"/>
      <c r="C1" s="8"/>
      <c r="D1" s="8"/>
      <c r="E1" s="8"/>
      <c r="F1" s="8"/>
      <c r="G1" s="8"/>
      <c r="H1" s="8"/>
      <c r="I1" s="8"/>
      <c r="J1" s="8"/>
      <c r="K1" s="352" t="s">
        <v>597</v>
      </c>
      <c r="L1" s="353"/>
      <c r="M1" s="353"/>
      <c r="N1" s="353"/>
      <c r="O1" s="353"/>
      <c r="P1" s="353"/>
      <c r="Q1" s="353"/>
      <c r="R1" s="353"/>
      <c r="S1" s="353"/>
      <c r="T1" s="353"/>
      <c r="U1" s="353"/>
      <c r="V1" s="353"/>
      <c r="W1" s="353"/>
    </row>
    <row r="2" spans="1:23" ht="29.45" customHeight="1" x14ac:dyDescent="0.2">
      <c r="A2" s="13"/>
      <c r="B2" s="13"/>
      <c r="C2" s="13"/>
      <c r="D2" s="13"/>
      <c r="E2" s="13"/>
      <c r="F2" s="13"/>
      <c r="G2" s="13"/>
      <c r="H2" s="13"/>
      <c r="I2" s="13"/>
      <c r="J2" s="13"/>
      <c r="K2" s="13"/>
      <c r="L2" s="13"/>
      <c r="M2" s="13"/>
      <c r="N2" s="13"/>
      <c r="O2" s="13"/>
      <c r="P2" s="13"/>
      <c r="Q2" s="13"/>
      <c r="R2" s="13"/>
      <c r="S2" s="13"/>
      <c r="T2" s="13"/>
      <c r="U2" s="13"/>
      <c r="V2" s="7"/>
      <c r="W2" s="227" t="s">
        <v>598</v>
      </c>
    </row>
    <row r="3" spans="1:23" ht="16.5" customHeight="1" x14ac:dyDescent="0.2">
      <c r="A3" s="11"/>
      <c r="B3" s="11"/>
      <c r="C3" s="11"/>
      <c r="D3" s="11"/>
      <c r="E3" s="11"/>
      <c r="F3" s="11"/>
      <c r="G3" s="11"/>
      <c r="H3" s="11"/>
      <c r="I3" s="11"/>
      <c r="J3" s="11"/>
      <c r="K3" s="11"/>
      <c r="L3" s="12" t="s">
        <v>59</v>
      </c>
      <c r="M3" s="105" t="s">
        <v>599</v>
      </c>
      <c r="N3" s="105" t="s">
        <v>600</v>
      </c>
      <c r="O3" s="105" t="s">
        <v>601</v>
      </c>
      <c r="P3" s="105" t="s">
        <v>602</v>
      </c>
      <c r="Q3" s="105" t="s">
        <v>603</v>
      </c>
      <c r="R3" s="105" t="s">
        <v>604</v>
      </c>
      <c r="S3" s="105" t="s">
        <v>605</v>
      </c>
      <c r="T3" s="105" t="s">
        <v>606</v>
      </c>
      <c r="U3" s="105" t="s">
        <v>607</v>
      </c>
      <c r="V3" s="119"/>
      <c r="W3" s="105" t="s">
        <v>608</v>
      </c>
    </row>
    <row r="4" spans="1:23" ht="16.5" customHeight="1" x14ac:dyDescent="0.2">
      <c r="A4" s="7" t="s">
        <v>586</v>
      </c>
      <c r="B4" s="7"/>
      <c r="C4" s="7"/>
      <c r="D4" s="7"/>
      <c r="E4" s="7"/>
      <c r="F4" s="7"/>
      <c r="G4" s="7"/>
      <c r="H4" s="7"/>
      <c r="I4" s="7"/>
      <c r="J4" s="7"/>
      <c r="K4" s="7"/>
      <c r="L4" s="9"/>
      <c r="M4" s="10"/>
      <c r="N4" s="10"/>
      <c r="O4" s="10"/>
      <c r="P4" s="10"/>
      <c r="Q4" s="10"/>
      <c r="R4" s="10"/>
      <c r="S4" s="10"/>
      <c r="T4" s="10"/>
      <c r="U4" s="10"/>
      <c r="V4" s="7"/>
      <c r="W4" s="10"/>
    </row>
    <row r="5" spans="1:23" ht="16.5" customHeight="1" x14ac:dyDescent="0.2">
      <c r="A5" s="7"/>
      <c r="B5" s="7" t="s">
        <v>204</v>
      </c>
      <c r="C5" s="7"/>
      <c r="D5" s="7"/>
      <c r="E5" s="7"/>
      <c r="F5" s="7"/>
      <c r="G5" s="7"/>
      <c r="H5" s="7"/>
      <c r="I5" s="7"/>
      <c r="J5" s="7"/>
      <c r="K5" s="7"/>
      <c r="L5" s="9"/>
      <c r="M5" s="10"/>
      <c r="N5" s="10"/>
      <c r="O5" s="10"/>
      <c r="P5" s="10"/>
      <c r="Q5" s="10"/>
      <c r="R5" s="10"/>
      <c r="S5" s="10"/>
      <c r="T5" s="10"/>
      <c r="U5" s="10"/>
      <c r="V5" s="7"/>
      <c r="W5" s="10"/>
    </row>
    <row r="6" spans="1:23" ht="16.5" customHeight="1" x14ac:dyDescent="0.2">
      <c r="A6" s="7"/>
      <c r="B6" s="7"/>
      <c r="C6" s="7" t="s">
        <v>385</v>
      </c>
      <c r="D6" s="7"/>
      <c r="E6" s="7"/>
      <c r="F6" s="7"/>
      <c r="G6" s="7"/>
      <c r="H6" s="7"/>
      <c r="I6" s="7"/>
      <c r="J6" s="7"/>
      <c r="K6" s="7"/>
      <c r="L6" s="9" t="s">
        <v>583</v>
      </c>
      <c r="M6" s="225">
        <v>70.900000000000006</v>
      </c>
      <c r="N6" s="221" t="s">
        <v>181</v>
      </c>
      <c r="O6" s="225">
        <v>72</v>
      </c>
      <c r="P6" s="225">
        <v>66.900000000000006</v>
      </c>
      <c r="Q6" s="221" t="s">
        <v>181</v>
      </c>
      <c r="R6" s="221" t="s">
        <v>181</v>
      </c>
      <c r="S6" s="221" t="s">
        <v>181</v>
      </c>
      <c r="T6" s="225">
        <v>66.599999999999994</v>
      </c>
      <c r="U6" s="225">
        <v>70</v>
      </c>
      <c r="V6" s="7"/>
      <c r="W6" s="225">
        <v>71.599999999999994</v>
      </c>
    </row>
    <row r="7" spans="1:23" ht="16.5" customHeight="1" x14ac:dyDescent="0.2">
      <c r="A7" s="7"/>
      <c r="B7" s="7"/>
      <c r="C7" s="7" t="s">
        <v>387</v>
      </c>
      <c r="D7" s="7"/>
      <c r="E7" s="7"/>
      <c r="F7" s="7"/>
      <c r="G7" s="7"/>
      <c r="H7" s="7"/>
      <c r="I7" s="7"/>
      <c r="J7" s="7"/>
      <c r="K7" s="7"/>
      <c r="L7" s="9" t="s">
        <v>583</v>
      </c>
      <c r="M7" s="225">
        <v>75.900000000000006</v>
      </c>
      <c r="N7" s="221" t="s">
        <v>181</v>
      </c>
      <c r="O7" s="225">
        <v>76.400000000000006</v>
      </c>
      <c r="P7" s="225">
        <v>71.8</v>
      </c>
      <c r="Q7" s="221" t="s">
        <v>181</v>
      </c>
      <c r="R7" s="221" t="s">
        <v>181</v>
      </c>
      <c r="S7" s="221" t="s">
        <v>181</v>
      </c>
      <c r="T7" s="225">
        <v>69.900000000000006</v>
      </c>
      <c r="U7" s="225">
        <v>74.400000000000006</v>
      </c>
      <c r="V7" s="7"/>
      <c r="W7" s="225">
        <v>75.599999999999994</v>
      </c>
    </row>
    <row r="8" spans="1:23" ht="16.5" customHeight="1" x14ac:dyDescent="0.2">
      <c r="A8" s="7"/>
      <c r="B8" s="7"/>
      <c r="C8" s="7" t="s">
        <v>465</v>
      </c>
      <c r="D8" s="7"/>
      <c r="E8" s="7"/>
      <c r="F8" s="7"/>
      <c r="G8" s="7"/>
      <c r="H8" s="7"/>
      <c r="I8" s="7"/>
      <c r="J8" s="7"/>
      <c r="K8" s="7"/>
      <c r="L8" s="9" t="s">
        <v>583</v>
      </c>
      <c r="M8" s="221" t="s">
        <v>181</v>
      </c>
      <c r="N8" s="221" t="s">
        <v>181</v>
      </c>
      <c r="O8" s="221" t="s">
        <v>181</v>
      </c>
      <c r="P8" s="221" t="s">
        <v>181</v>
      </c>
      <c r="Q8" s="221" t="s">
        <v>181</v>
      </c>
      <c r="R8" s="221" t="s">
        <v>181</v>
      </c>
      <c r="S8" s="221" t="s">
        <v>181</v>
      </c>
      <c r="T8" s="221" t="s">
        <v>181</v>
      </c>
      <c r="U8" s="221" t="s">
        <v>181</v>
      </c>
      <c r="V8" s="7"/>
      <c r="W8" s="221" t="s">
        <v>181</v>
      </c>
    </row>
    <row r="9" spans="1:23" ht="16.5" customHeight="1" x14ac:dyDescent="0.2">
      <c r="A9" s="7"/>
      <c r="B9" s="7"/>
      <c r="C9" s="7" t="s">
        <v>609</v>
      </c>
      <c r="D9" s="7"/>
      <c r="E9" s="7"/>
      <c r="F9" s="7"/>
      <c r="G9" s="7"/>
      <c r="H9" s="7"/>
      <c r="I9" s="7"/>
      <c r="J9" s="7"/>
      <c r="K9" s="7"/>
      <c r="L9" s="9"/>
      <c r="M9" s="10"/>
      <c r="N9" s="10"/>
      <c r="O9" s="10"/>
      <c r="P9" s="10"/>
      <c r="Q9" s="10"/>
      <c r="R9" s="10"/>
      <c r="S9" s="10"/>
      <c r="T9" s="10"/>
      <c r="U9" s="10"/>
      <c r="V9" s="7"/>
      <c r="W9" s="10"/>
    </row>
    <row r="10" spans="1:23" ht="16.5" customHeight="1" x14ac:dyDescent="0.2">
      <c r="A10" s="7"/>
      <c r="B10" s="7"/>
      <c r="C10" s="7"/>
      <c r="D10" s="7" t="s">
        <v>610</v>
      </c>
      <c r="E10" s="7"/>
      <c r="F10" s="7"/>
      <c r="G10" s="7"/>
      <c r="H10" s="7"/>
      <c r="I10" s="7"/>
      <c r="J10" s="7"/>
      <c r="K10" s="7"/>
      <c r="L10" s="9" t="s">
        <v>583</v>
      </c>
      <c r="M10" s="225">
        <v>68.8</v>
      </c>
      <c r="N10" s="221" t="s">
        <v>181</v>
      </c>
      <c r="O10" s="225">
        <v>70.3</v>
      </c>
      <c r="P10" s="225">
        <v>65</v>
      </c>
      <c r="Q10" s="221" t="s">
        <v>181</v>
      </c>
      <c r="R10" s="221" t="s">
        <v>181</v>
      </c>
      <c r="S10" s="221" t="s">
        <v>181</v>
      </c>
      <c r="T10" s="225">
        <v>65.400000000000006</v>
      </c>
      <c r="U10" s="225">
        <v>68.8</v>
      </c>
      <c r="V10" s="7"/>
      <c r="W10" s="225">
        <v>70</v>
      </c>
    </row>
    <row r="11" spans="1:23" ht="16.5" customHeight="1" x14ac:dyDescent="0.2">
      <c r="A11" s="7"/>
      <c r="B11" s="7"/>
      <c r="C11" s="7"/>
      <c r="D11" s="7" t="s">
        <v>611</v>
      </c>
      <c r="E11" s="7"/>
      <c r="F11" s="7"/>
      <c r="G11" s="7"/>
      <c r="H11" s="7"/>
      <c r="I11" s="7"/>
      <c r="J11" s="7"/>
      <c r="K11" s="7"/>
      <c r="L11" s="9" t="s">
        <v>583</v>
      </c>
      <c r="M11" s="225">
        <v>73</v>
      </c>
      <c r="N11" s="221" t="s">
        <v>181</v>
      </c>
      <c r="O11" s="225">
        <v>73.7</v>
      </c>
      <c r="P11" s="225">
        <v>68.8</v>
      </c>
      <c r="Q11" s="221" t="s">
        <v>181</v>
      </c>
      <c r="R11" s="221" t="s">
        <v>181</v>
      </c>
      <c r="S11" s="221" t="s">
        <v>181</v>
      </c>
      <c r="T11" s="225">
        <v>67.8</v>
      </c>
      <c r="U11" s="225">
        <v>71.099999999999994</v>
      </c>
      <c r="V11" s="7"/>
      <c r="W11" s="225">
        <v>73.2</v>
      </c>
    </row>
    <row r="12" spans="1:23" ht="16.5" customHeight="1" x14ac:dyDescent="0.2">
      <c r="A12" s="7"/>
      <c r="B12" s="7"/>
      <c r="C12" s="7" t="s">
        <v>612</v>
      </c>
      <c r="D12" s="7"/>
      <c r="E12" s="7"/>
      <c r="F12" s="7"/>
      <c r="G12" s="7"/>
      <c r="H12" s="7"/>
      <c r="I12" s="7"/>
      <c r="J12" s="7"/>
      <c r="K12" s="7"/>
      <c r="L12" s="9"/>
      <c r="M12" s="10"/>
      <c r="N12" s="10"/>
      <c r="O12" s="10"/>
      <c r="P12" s="10"/>
      <c r="Q12" s="10"/>
      <c r="R12" s="10"/>
      <c r="S12" s="10"/>
      <c r="T12" s="10"/>
      <c r="U12" s="10"/>
      <c r="V12" s="7"/>
      <c r="W12" s="10"/>
    </row>
    <row r="13" spans="1:23" ht="16.5" customHeight="1" x14ac:dyDescent="0.2">
      <c r="A13" s="7"/>
      <c r="B13" s="7"/>
      <c r="C13" s="7"/>
      <c r="D13" s="7" t="s">
        <v>610</v>
      </c>
      <c r="E13" s="7"/>
      <c r="F13" s="7"/>
      <c r="G13" s="7"/>
      <c r="H13" s="7"/>
      <c r="I13" s="7"/>
      <c r="J13" s="7"/>
      <c r="K13" s="7"/>
      <c r="L13" s="9" t="s">
        <v>583</v>
      </c>
      <c r="M13" s="225">
        <v>74.3</v>
      </c>
      <c r="N13" s="221" t="s">
        <v>181</v>
      </c>
      <c r="O13" s="225">
        <v>75</v>
      </c>
      <c r="P13" s="225">
        <v>70.099999999999994</v>
      </c>
      <c r="Q13" s="221" t="s">
        <v>181</v>
      </c>
      <c r="R13" s="221" t="s">
        <v>181</v>
      </c>
      <c r="S13" s="221" t="s">
        <v>181</v>
      </c>
      <c r="T13" s="225">
        <v>68.8</v>
      </c>
      <c r="U13" s="225">
        <v>73.5</v>
      </c>
      <c r="V13" s="7"/>
      <c r="W13" s="225">
        <v>74.3</v>
      </c>
    </row>
    <row r="14" spans="1:23" ht="16.5" customHeight="1" x14ac:dyDescent="0.2">
      <c r="A14" s="7"/>
      <c r="B14" s="7"/>
      <c r="C14" s="7"/>
      <c r="D14" s="7" t="s">
        <v>611</v>
      </c>
      <c r="E14" s="7"/>
      <c r="F14" s="7"/>
      <c r="G14" s="7"/>
      <c r="H14" s="7"/>
      <c r="I14" s="7"/>
      <c r="J14" s="7"/>
      <c r="K14" s="7"/>
      <c r="L14" s="9" t="s">
        <v>583</v>
      </c>
      <c r="M14" s="225">
        <v>77.599999999999994</v>
      </c>
      <c r="N14" s="221" t="s">
        <v>181</v>
      </c>
      <c r="O14" s="225">
        <v>77.900000000000006</v>
      </c>
      <c r="P14" s="225">
        <v>73.5</v>
      </c>
      <c r="Q14" s="221" t="s">
        <v>181</v>
      </c>
      <c r="R14" s="221" t="s">
        <v>181</v>
      </c>
      <c r="S14" s="221" t="s">
        <v>181</v>
      </c>
      <c r="T14" s="225">
        <v>70.900000000000006</v>
      </c>
      <c r="U14" s="225">
        <v>75.400000000000006</v>
      </c>
      <c r="V14" s="7"/>
      <c r="W14" s="225">
        <v>76.900000000000006</v>
      </c>
    </row>
    <row r="15" spans="1:23" ht="16.5" customHeight="1" x14ac:dyDescent="0.2">
      <c r="A15" s="7"/>
      <c r="B15" s="7" t="s">
        <v>613</v>
      </c>
      <c r="C15" s="7"/>
      <c r="D15" s="7"/>
      <c r="E15" s="7"/>
      <c r="F15" s="7"/>
      <c r="G15" s="7"/>
      <c r="H15" s="7"/>
      <c r="I15" s="7"/>
      <c r="J15" s="7"/>
      <c r="K15" s="7"/>
      <c r="L15" s="9"/>
      <c r="M15" s="10"/>
      <c r="N15" s="10"/>
      <c r="O15" s="10"/>
      <c r="P15" s="10"/>
      <c r="Q15" s="10"/>
      <c r="R15" s="10"/>
      <c r="S15" s="10"/>
      <c r="T15" s="10"/>
      <c r="U15" s="10"/>
      <c r="V15" s="7"/>
      <c r="W15" s="10"/>
    </row>
    <row r="16" spans="1:23" ht="16.5" customHeight="1" x14ac:dyDescent="0.2">
      <c r="A16" s="7"/>
      <c r="B16" s="7"/>
      <c r="C16" s="7" t="s">
        <v>385</v>
      </c>
      <c r="D16" s="7"/>
      <c r="E16" s="7"/>
      <c r="F16" s="7"/>
      <c r="G16" s="7"/>
      <c r="H16" s="7"/>
      <c r="I16" s="7"/>
      <c r="J16" s="7"/>
      <c r="K16" s="7"/>
      <c r="L16" s="9" t="s">
        <v>583</v>
      </c>
      <c r="M16" s="225">
        <v>80.2</v>
      </c>
      <c r="N16" s="221" t="s">
        <v>181</v>
      </c>
      <c r="O16" s="225">
        <v>79.8</v>
      </c>
      <c r="P16" s="225">
        <v>80.3</v>
      </c>
      <c r="Q16" s="221" t="s">
        <v>181</v>
      </c>
      <c r="R16" s="221" t="s">
        <v>181</v>
      </c>
      <c r="S16" s="221" t="s">
        <v>181</v>
      </c>
      <c r="T16" s="225">
        <v>78.099999999999994</v>
      </c>
      <c r="U16" s="225">
        <v>80.2</v>
      </c>
      <c r="V16" s="7"/>
      <c r="W16" s="225">
        <v>80.2</v>
      </c>
    </row>
    <row r="17" spans="1:23" ht="16.5" customHeight="1" x14ac:dyDescent="0.2">
      <c r="A17" s="7"/>
      <c r="B17" s="7"/>
      <c r="C17" s="7" t="s">
        <v>387</v>
      </c>
      <c r="D17" s="7"/>
      <c r="E17" s="7"/>
      <c r="F17" s="7"/>
      <c r="G17" s="7"/>
      <c r="H17" s="7"/>
      <c r="I17" s="7"/>
      <c r="J17" s="7"/>
      <c r="K17" s="7"/>
      <c r="L17" s="9" t="s">
        <v>583</v>
      </c>
      <c r="M17" s="225">
        <v>83.5</v>
      </c>
      <c r="N17" s="221" t="s">
        <v>181</v>
      </c>
      <c r="O17" s="225">
        <v>83.2</v>
      </c>
      <c r="P17" s="225">
        <v>83.8</v>
      </c>
      <c r="Q17" s="221" t="s">
        <v>181</v>
      </c>
      <c r="R17" s="221" t="s">
        <v>181</v>
      </c>
      <c r="S17" s="221" t="s">
        <v>181</v>
      </c>
      <c r="T17" s="225">
        <v>82.7</v>
      </c>
      <c r="U17" s="225">
        <v>83.5</v>
      </c>
      <c r="V17" s="7"/>
      <c r="W17" s="225">
        <v>83.4</v>
      </c>
    </row>
    <row r="18" spans="1:23" ht="16.5" customHeight="1" x14ac:dyDescent="0.2">
      <c r="A18" s="7"/>
      <c r="B18" s="7"/>
      <c r="C18" s="7" t="s">
        <v>388</v>
      </c>
      <c r="D18" s="7"/>
      <c r="E18" s="7"/>
      <c r="F18" s="7"/>
      <c r="G18" s="7"/>
      <c r="H18" s="7"/>
      <c r="I18" s="7"/>
      <c r="J18" s="7"/>
      <c r="K18" s="7"/>
      <c r="L18" s="9" t="s">
        <v>583</v>
      </c>
      <c r="M18" s="221" t="s">
        <v>181</v>
      </c>
      <c r="N18" s="221" t="s">
        <v>181</v>
      </c>
      <c r="O18" s="221" t="s">
        <v>181</v>
      </c>
      <c r="P18" s="221" t="s">
        <v>181</v>
      </c>
      <c r="Q18" s="221" t="s">
        <v>181</v>
      </c>
      <c r="R18" s="221" t="s">
        <v>181</v>
      </c>
      <c r="S18" s="221" t="s">
        <v>181</v>
      </c>
      <c r="T18" s="221" t="s">
        <v>181</v>
      </c>
      <c r="U18" s="221" t="s">
        <v>181</v>
      </c>
      <c r="V18" s="7"/>
      <c r="W18" s="221" t="s">
        <v>181</v>
      </c>
    </row>
    <row r="19" spans="1:23" ht="16.5" customHeight="1" x14ac:dyDescent="0.2">
      <c r="A19" s="7"/>
      <c r="B19" s="7" t="s">
        <v>614</v>
      </c>
      <c r="C19" s="7"/>
      <c r="D19" s="7"/>
      <c r="E19" s="7"/>
      <c r="F19" s="7"/>
      <c r="G19" s="7"/>
      <c r="H19" s="7"/>
      <c r="I19" s="7"/>
      <c r="J19" s="7"/>
      <c r="K19" s="7"/>
      <c r="L19" s="9"/>
      <c r="M19" s="10"/>
      <c r="N19" s="10"/>
      <c r="O19" s="10"/>
      <c r="P19" s="10"/>
      <c r="Q19" s="10"/>
      <c r="R19" s="10"/>
      <c r="S19" s="10"/>
      <c r="T19" s="10"/>
      <c r="U19" s="10"/>
      <c r="V19" s="7"/>
      <c r="W19" s="10"/>
    </row>
    <row r="20" spans="1:23" ht="16.5" customHeight="1" x14ac:dyDescent="0.2">
      <c r="A20" s="7"/>
      <c r="B20" s="7"/>
      <c r="C20" s="7" t="s">
        <v>385</v>
      </c>
      <c r="D20" s="7"/>
      <c r="E20" s="7"/>
      <c r="F20" s="7"/>
      <c r="G20" s="7"/>
      <c r="H20" s="7"/>
      <c r="I20" s="7"/>
      <c r="J20" s="7"/>
      <c r="K20" s="7"/>
      <c r="L20" s="9" t="s">
        <v>583</v>
      </c>
      <c r="M20" s="223">
        <v>9.3000000000000007</v>
      </c>
      <c r="N20" s="221" t="s">
        <v>181</v>
      </c>
      <c r="O20" s="223">
        <v>7.8</v>
      </c>
      <c r="P20" s="225">
        <v>13.4</v>
      </c>
      <c r="Q20" s="221" t="s">
        <v>181</v>
      </c>
      <c r="R20" s="221" t="s">
        <v>181</v>
      </c>
      <c r="S20" s="221" t="s">
        <v>181</v>
      </c>
      <c r="T20" s="225">
        <v>11.5</v>
      </c>
      <c r="U20" s="225">
        <v>10.199999999999999</v>
      </c>
      <c r="V20" s="7"/>
      <c r="W20" s="223">
        <v>8.6</v>
      </c>
    </row>
    <row r="21" spans="1:23" ht="16.5" customHeight="1" x14ac:dyDescent="0.2">
      <c r="A21" s="7"/>
      <c r="B21" s="7"/>
      <c r="C21" s="7" t="s">
        <v>387</v>
      </c>
      <c r="D21" s="7"/>
      <c r="E21" s="7"/>
      <c r="F21" s="7"/>
      <c r="G21" s="7"/>
      <c r="H21" s="7"/>
      <c r="I21" s="7"/>
      <c r="J21" s="7"/>
      <c r="K21" s="7"/>
      <c r="L21" s="9" t="s">
        <v>583</v>
      </c>
      <c r="M21" s="223">
        <v>7.6</v>
      </c>
      <c r="N21" s="221" t="s">
        <v>181</v>
      </c>
      <c r="O21" s="223">
        <v>6.8</v>
      </c>
      <c r="P21" s="225">
        <v>12</v>
      </c>
      <c r="Q21" s="221" t="s">
        <v>181</v>
      </c>
      <c r="R21" s="221" t="s">
        <v>181</v>
      </c>
      <c r="S21" s="221" t="s">
        <v>181</v>
      </c>
      <c r="T21" s="225">
        <v>12.8</v>
      </c>
      <c r="U21" s="223">
        <v>9.1</v>
      </c>
      <c r="V21" s="7"/>
      <c r="W21" s="223">
        <v>7.8</v>
      </c>
    </row>
    <row r="22" spans="1:23" ht="16.5" customHeight="1" x14ac:dyDescent="0.2">
      <c r="A22" s="7"/>
      <c r="B22" s="7"/>
      <c r="C22" s="7" t="s">
        <v>388</v>
      </c>
      <c r="D22" s="7"/>
      <c r="E22" s="7"/>
      <c r="F22" s="7"/>
      <c r="G22" s="7"/>
      <c r="H22" s="7"/>
      <c r="I22" s="7"/>
      <c r="J22" s="7"/>
      <c r="K22" s="7"/>
      <c r="L22" s="9" t="s">
        <v>583</v>
      </c>
      <c r="M22" s="221" t="s">
        <v>181</v>
      </c>
      <c r="N22" s="221" t="s">
        <v>181</v>
      </c>
      <c r="O22" s="221" t="s">
        <v>181</v>
      </c>
      <c r="P22" s="221" t="s">
        <v>181</v>
      </c>
      <c r="Q22" s="221" t="s">
        <v>181</v>
      </c>
      <c r="R22" s="221" t="s">
        <v>181</v>
      </c>
      <c r="S22" s="221" t="s">
        <v>181</v>
      </c>
      <c r="T22" s="221" t="s">
        <v>181</v>
      </c>
      <c r="U22" s="221" t="s">
        <v>181</v>
      </c>
      <c r="V22" s="7"/>
      <c r="W22" s="221" t="s">
        <v>181</v>
      </c>
    </row>
    <row r="23" spans="1:23" ht="16.5" customHeight="1" x14ac:dyDescent="0.2">
      <c r="A23" s="7" t="s">
        <v>590</v>
      </c>
      <c r="B23" s="7"/>
      <c r="C23" s="7"/>
      <c r="D23" s="7"/>
      <c r="E23" s="7"/>
      <c r="F23" s="7"/>
      <c r="G23" s="7"/>
      <c r="H23" s="7"/>
      <c r="I23" s="7"/>
      <c r="J23" s="7"/>
      <c r="K23" s="7"/>
      <c r="L23" s="9"/>
      <c r="M23" s="10"/>
      <c r="N23" s="10"/>
      <c r="O23" s="10"/>
      <c r="P23" s="10"/>
      <c r="Q23" s="10"/>
      <c r="R23" s="10"/>
      <c r="S23" s="10"/>
      <c r="T23" s="10"/>
      <c r="U23" s="10"/>
      <c r="V23" s="7"/>
      <c r="W23" s="10"/>
    </row>
    <row r="24" spans="1:23" ht="16.5" customHeight="1" x14ac:dyDescent="0.2">
      <c r="A24" s="7"/>
      <c r="B24" s="7" t="s">
        <v>204</v>
      </c>
      <c r="C24" s="7"/>
      <c r="D24" s="7"/>
      <c r="E24" s="7"/>
      <c r="F24" s="7"/>
      <c r="G24" s="7"/>
      <c r="H24" s="7"/>
      <c r="I24" s="7"/>
      <c r="J24" s="7"/>
      <c r="K24" s="7"/>
      <c r="L24" s="9"/>
      <c r="M24" s="10"/>
      <c r="N24" s="10"/>
      <c r="O24" s="10"/>
      <c r="P24" s="10"/>
      <c r="Q24" s="10"/>
      <c r="R24" s="10"/>
      <c r="S24" s="10"/>
      <c r="T24" s="10"/>
      <c r="U24" s="10"/>
      <c r="V24" s="7"/>
      <c r="W24" s="10"/>
    </row>
    <row r="25" spans="1:23" ht="16.5" customHeight="1" x14ac:dyDescent="0.2">
      <c r="A25" s="7"/>
      <c r="B25" s="7"/>
      <c r="C25" s="7" t="s">
        <v>385</v>
      </c>
      <c r="D25" s="7"/>
      <c r="E25" s="7"/>
      <c r="F25" s="7"/>
      <c r="G25" s="7"/>
      <c r="H25" s="7"/>
      <c r="I25" s="7"/>
      <c r="J25" s="7"/>
      <c r="K25" s="7"/>
      <c r="L25" s="9" t="s">
        <v>583</v>
      </c>
      <c r="M25" s="225">
        <v>70.5</v>
      </c>
      <c r="N25" s="221" t="s">
        <v>181</v>
      </c>
      <c r="O25" s="225">
        <v>68.7</v>
      </c>
      <c r="P25" s="225">
        <v>65</v>
      </c>
      <c r="Q25" s="221" t="s">
        <v>181</v>
      </c>
      <c r="R25" s="221" t="s">
        <v>181</v>
      </c>
      <c r="S25" s="221" t="s">
        <v>181</v>
      </c>
      <c r="T25" s="225">
        <v>63.4</v>
      </c>
      <c r="U25" s="225">
        <v>67.400000000000006</v>
      </c>
      <c r="V25" s="7"/>
      <c r="W25" s="225">
        <v>69.099999999999994</v>
      </c>
    </row>
    <row r="26" spans="1:23" ht="16.5" customHeight="1" x14ac:dyDescent="0.2">
      <c r="A26" s="7"/>
      <c r="B26" s="7"/>
      <c r="C26" s="7" t="s">
        <v>387</v>
      </c>
      <c r="D26" s="7"/>
      <c r="E26" s="7"/>
      <c r="F26" s="7"/>
      <c r="G26" s="7"/>
      <c r="H26" s="7"/>
      <c r="I26" s="7"/>
      <c r="J26" s="7"/>
      <c r="K26" s="7"/>
      <c r="L26" s="9" t="s">
        <v>583</v>
      </c>
      <c r="M26" s="225">
        <v>74.599999999999994</v>
      </c>
      <c r="N26" s="221" t="s">
        <v>181</v>
      </c>
      <c r="O26" s="225">
        <v>74.400000000000006</v>
      </c>
      <c r="P26" s="225">
        <v>70.2</v>
      </c>
      <c r="Q26" s="221" t="s">
        <v>181</v>
      </c>
      <c r="R26" s="221" t="s">
        <v>181</v>
      </c>
      <c r="S26" s="221" t="s">
        <v>181</v>
      </c>
      <c r="T26" s="225">
        <v>68.7</v>
      </c>
      <c r="U26" s="225">
        <v>72.3</v>
      </c>
      <c r="V26" s="7"/>
      <c r="W26" s="225">
        <v>73.7</v>
      </c>
    </row>
    <row r="27" spans="1:23" ht="16.5" customHeight="1" x14ac:dyDescent="0.2">
      <c r="A27" s="7"/>
      <c r="B27" s="7"/>
      <c r="C27" s="7" t="s">
        <v>465</v>
      </c>
      <c r="D27" s="7"/>
      <c r="E27" s="7"/>
      <c r="F27" s="7"/>
      <c r="G27" s="7"/>
      <c r="H27" s="7"/>
      <c r="I27" s="7"/>
      <c r="J27" s="7"/>
      <c r="K27" s="7"/>
      <c r="L27" s="9" t="s">
        <v>583</v>
      </c>
      <c r="M27" s="225">
        <v>72.5</v>
      </c>
      <c r="N27" s="221" t="s">
        <v>181</v>
      </c>
      <c r="O27" s="225">
        <v>71.5</v>
      </c>
      <c r="P27" s="225">
        <v>67.5</v>
      </c>
      <c r="Q27" s="221" t="s">
        <v>181</v>
      </c>
      <c r="R27" s="221" t="s">
        <v>181</v>
      </c>
      <c r="S27" s="221" t="s">
        <v>181</v>
      </c>
      <c r="T27" s="225">
        <v>66</v>
      </c>
      <c r="U27" s="225">
        <v>69.8</v>
      </c>
      <c r="V27" s="7"/>
      <c r="W27" s="225">
        <v>71.3</v>
      </c>
    </row>
    <row r="28" spans="1:23" ht="16.5" customHeight="1" x14ac:dyDescent="0.2">
      <c r="A28" s="7"/>
      <c r="B28" s="7"/>
      <c r="C28" s="7" t="s">
        <v>609</v>
      </c>
      <c r="D28" s="7"/>
      <c r="E28" s="7"/>
      <c r="F28" s="7"/>
      <c r="G28" s="7"/>
      <c r="H28" s="7"/>
      <c r="I28" s="7"/>
      <c r="J28" s="7"/>
      <c r="K28" s="7"/>
      <c r="L28" s="9"/>
      <c r="M28" s="10"/>
      <c r="N28" s="10"/>
      <c r="O28" s="10"/>
      <c r="P28" s="10"/>
      <c r="Q28" s="10"/>
      <c r="R28" s="10"/>
      <c r="S28" s="10"/>
      <c r="T28" s="10"/>
      <c r="U28" s="10"/>
      <c r="V28" s="7"/>
      <c r="W28" s="10"/>
    </row>
    <row r="29" spans="1:23" ht="16.5" customHeight="1" x14ac:dyDescent="0.2">
      <c r="A29" s="7"/>
      <c r="B29" s="7"/>
      <c r="C29" s="7"/>
      <c r="D29" s="7" t="s">
        <v>610</v>
      </c>
      <c r="E29" s="7"/>
      <c r="F29" s="7"/>
      <c r="G29" s="7"/>
      <c r="H29" s="7"/>
      <c r="I29" s="7"/>
      <c r="J29" s="7"/>
      <c r="K29" s="7"/>
      <c r="L29" s="9" t="s">
        <v>583</v>
      </c>
      <c r="M29" s="225">
        <v>69</v>
      </c>
      <c r="N29" s="221" t="s">
        <v>181</v>
      </c>
      <c r="O29" s="225">
        <v>67.3</v>
      </c>
      <c r="P29" s="225">
        <v>63.4</v>
      </c>
      <c r="Q29" s="221" t="s">
        <v>181</v>
      </c>
      <c r="R29" s="221" t="s">
        <v>181</v>
      </c>
      <c r="S29" s="221" t="s">
        <v>181</v>
      </c>
      <c r="T29" s="225">
        <v>61.3</v>
      </c>
      <c r="U29" s="225">
        <v>66.099999999999994</v>
      </c>
      <c r="V29" s="7"/>
      <c r="W29" s="225">
        <v>67.8</v>
      </c>
    </row>
    <row r="30" spans="1:23" ht="16.5" customHeight="1" x14ac:dyDescent="0.2">
      <c r="A30" s="7"/>
      <c r="B30" s="7"/>
      <c r="C30" s="7"/>
      <c r="D30" s="7" t="s">
        <v>611</v>
      </c>
      <c r="E30" s="7"/>
      <c r="F30" s="7"/>
      <c r="G30" s="7"/>
      <c r="H30" s="7"/>
      <c r="I30" s="7"/>
      <c r="J30" s="7"/>
      <c r="K30" s="7"/>
      <c r="L30" s="9" t="s">
        <v>583</v>
      </c>
      <c r="M30" s="225">
        <v>72</v>
      </c>
      <c r="N30" s="221" t="s">
        <v>181</v>
      </c>
      <c r="O30" s="225">
        <v>70.099999999999994</v>
      </c>
      <c r="P30" s="225">
        <v>66.599999999999994</v>
      </c>
      <c r="Q30" s="221" t="s">
        <v>181</v>
      </c>
      <c r="R30" s="221" t="s">
        <v>181</v>
      </c>
      <c r="S30" s="221" t="s">
        <v>181</v>
      </c>
      <c r="T30" s="225">
        <v>65.5</v>
      </c>
      <c r="U30" s="225">
        <v>68.7</v>
      </c>
      <c r="V30" s="7"/>
      <c r="W30" s="225">
        <v>70.400000000000006</v>
      </c>
    </row>
    <row r="31" spans="1:23" ht="16.5" customHeight="1" x14ac:dyDescent="0.2">
      <c r="A31" s="7"/>
      <c r="B31" s="7"/>
      <c r="C31" s="7" t="s">
        <v>612</v>
      </c>
      <c r="D31" s="7"/>
      <c r="E31" s="7"/>
      <c r="F31" s="7"/>
      <c r="G31" s="7"/>
      <c r="H31" s="7"/>
      <c r="I31" s="7"/>
      <c r="J31" s="7"/>
      <c r="K31" s="7"/>
      <c r="L31" s="9"/>
      <c r="M31" s="10"/>
      <c r="N31" s="10"/>
      <c r="O31" s="10"/>
      <c r="P31" s="10"/>
      <c r="Q31" s="10"/>
      <c r="R31" s="10"/>
      <c r="S31" s="10"/>
      <c r="T31" s="10"/>
      <c r="U31" s="10"/>
      <c r="V31" s="7"/>
      <c r="W31" s="10"/>
    </row>
    <row r="32" spans="1:23" ht="16.5" customHeight="1" x14ac:dyDescent="0.2">
      <c r="A32" s="7"/>
      <c r="B32" s="7"/>
      <c r="C32" s="7"/>
      <c r="D32" s="7" t="s">
        <v>610</v>
      </c>
      <c r="E32" s="7"/>
      <c r="F32" s="7"/>
      <c r="G32" s="7"/>
      <c r="H32" s="7"/>
      <c r="I32" s="7"/>
      <c r="J32" s="7"/>
      <c r="K32" s="7"/>
      <c r="L32" s="9" t="s">
        <v>583</v>
      </c>
      <c r="M32" s="225">
        <v>73.3</v>
      </c>
      <c r="N32" s="221" t="s">
        <v>181</v>
      </c>
      <c r="O32" s="225">
        <v>73.2</v>
      </c>
      <c r="P32" s="225">
        <v>68.8</v>
      </c>
      <c r="Q32" s="221" t="s">
        <v>181</v>
      </c>
      <c r="R32" s="221" t="s">
        <v>181</v>
      </c>
      <c r="S32" s="221" t="s">
        <v>181</v>
      </c>
      <c r="T32" s="225">
        <v>66.8</v>
      </c>
      <c r="U32" s="225">
        <v>71.2</v>
      </c>
      <c r="V32" s="7"/>
      <c r="W32" s="225">
        <v>72.5</v>
      </c>
    </row>
    <row r="33" spans="1:23" ht="16.5" customHeight="1" x14ac:dyDescent="0.2">
      <c r="A33" s="7"/>
      <c r="B33" s="7"/>
      <c r="C33" s="7"/>
      <c r="D33" s="7" t="s">
        <v>611</v>
      </c>
      <c r="E33" s="7"/>
      <c r="F33" s="7"/>
      <c r="G33" s="7"/>
      <c r="H33" s="7"/>
      <c r="I33" s="7"/>
      <c r="J33" s="7"/>
      <c r="K33" s="7"/>
      <c r="L33" s="9" t="s">
        <v>583</v>
      </c>
      <c r="M33" s="225">
        <v>75.900000000000006</v>
      </c>
      <c r="N33" s="221" t="s">
        <v>181</v>
      </c>
      <c r="O33" s="225">
        <v>75.599999999999994</v>
      </c>
      <c r="P33" s="225">
        <v>71.599999999999994</v>
      </c>
      <c r="Q33" s="221" t="s">
        <v>181</v>
      </c>
      <c r="R33" s="221" t="s">
        <v>181</v>
      </c>
      <c r="S33" s="221" t="s">
        <v>181</v>
      </c>
      <c r="T33" s="225">
        <v>70.599999999999994</v>
      </c>
      <c r="U33" s="225">
        <v>73.400000000000006</v>
      </c>
      <c r="V33" s="7"/>
      <c r="W33" s="225">
        <v>74.900000000000006</v>
      </c>
    </row>
    <row r="34" spans="1:23" ht="16.5" customHeight="1" x14ac:dyDescent="0.2">
      <c r="A34" s="7"/>
      <c r="B34" s="7" t="s">
        <v>613</v>
      </c>
      <c r="C34" s="7"/>
      <c r="D34" s="7"/>
      <c r="E34" s="7"/>
      <c r="F34" s="7"/>
      <c r="G34" s="7"/>
      <c r="H34" s="7"/>
      <c r="I34" s="7"/>
      <c r="J34" s="7"/>
      <c r="K34" s="7"/>
      <c r="L34" s="9"/>
      <c r="M34" s="10"/>
      <c r="N34" s="10"/>
      <c r="O34" s="10"/>
      <c r="P34" s="10"/>
      <c r="Q34" s="10"/>
      <c r="R34" s="10"/>
      <c r="S34" s="10"/>
      <c r="T34" s="10"/>
      <c r="U34" s="10"/>
      <c r="V34" s="7"/>
      <c r="W34" s="10"/>
    </row>
    <row r="35" spans="1:23" ht="16.5" customHeight="1" x14ac:dyDescent="0.2">
      <c r="A35" s="7"/>
      <c r="B35" s="7"/>
      <c r="C35" s="7" t="s">
        <v>385</v>
      </c>
      <c r="D35" s="7"/>
      <c r="E35" s="7"/>
      <c r="F35" s="7"/>
      <c r="G35" s="7"/>
      <c r="H35" s="7"/>
      <c r="I35" s="7"/>
      <c r="J35" s="7"/>
      <c r="K35" s="7"/>
      <c r="L35" s="9" t="s">
        <v>583</v>
      </c>
      <c r="M35" s="225">
        <v>79.8</v>
      </c>
      <c r="N35" s="221" t="s">
        <v>181</v>
      </c>
      <c r="O35" s="225">
        <v>79.400000000000006</v>
      </c>
      <c r="P35" s="225">
        <v>80.099999999999994</v>
      </c>
      <c r="Q35" s="221" t="s">
        <v>181</v>
      </c>
      <c r="R35" s="221" t="s">
        <v>181</v>
      </c>
      <c r="S35" s="221" t="s">
        <v>181</v>
      </c>
      <c r="T35" s="225">
        <v>77.8</v>
      </c>
      <c r="U35" s="225">
        <v>79.8</v>
      </c>
      <c r="V35" s="7"/>
      <c r="W35" s="225">
        <v>79.7</v>
      </c>
    </row>
    <row r="36" spans="1:23" ht="16.5" customHeight="1" x14ac:dyDescent="0.2">
      <c r="A36" s="7"/>
      <c r="B36" s="7"/>
      <c r="C36" s="7" t="s">
        <v>387</v>
      </c>
      <c r="D36" s="7"/>
      <c r="E36" s="7"/>
      <c r="F36" s="7"/>
      <c r="G36" s="7"/>
      <c r="H36" s="7"/>
      <c r="I36" s="7"/>
      <c r="J36" s="7"/>
      <c r="K36" s="7"/>
      <c r="L36" s="9" t="s">
        <v>583</v>
      </c>
      <c r="M36" s="225">
        <v>83.1</v>
      </c>
      <c r="N36" s="221" t="s">
        <v>181</v>
      </c>
      <c r="O36" s="225">
        <v>83</v>
      </c>
      <c r="P36" s="225">
        <v>83.7</v>
      </c>
      <c r="Q36" s="221" t="s">
        <v>181</v>
      </c>
      <c r="R36" s="221" t="s">
        <v>181</v>
      </c>
      <c r="S36" s="221" t="s">
        <v>181</v>
      </c>
      <c r="T36" s="225">
        <v>83.1</v>
      </c>
      <c r="U36" s="225">
        <v>83.2</v>
      </c>
      <c r="V36" s="7"/>
      <c r="W36" s="225">
        <v>83.1</v>
      </c>
    </row>
    <row r="37" spans="1:23" ht="16.5" customHeight="1" x14ac:dyDescent="0.2">
      <c r="A37" s="7"/>
      <c r="B37" s="7"/>
      <c r="C37" s="7" t="s">
        <v>388</v>
      </c>
      <c r="D37" s="7"/>
      <c r="E37" s="7"/>
      <c r="F37" s="7"/>
      <c r="G37" s="7"/>
      <c r="H37" s="7"/>
      <c r="I37" s="7"/>
      <c r="J37" s="7"/>
      <c r="K37" s="7"/>
      <c r="L37" s="9" t="s">
        <v>583</v>
      </c>
      <c r="M37" s="225">
        <v>81.400000000000006</v>
      </c>
      <c r="N37" s="221" t="s">
        <v>181</v>
      </c>
      <c r="O37" s="225">
        <v>81.2</v>
      </c>
      <c r="P37" s="225">
        <v>81.900000000000006</v>
      </c>
      <c r="Q37" s="221" t="s">
        <v>181</v>
      </c>
      <c r="R37" s="221" t="s">
        <v>181</v>
      </c>
      <c r="S37" s="221" t="s">
        <v>181</v>
      </c>
      <c r="T37" s="225">
        <v>80.400000000000006</v>
      </c>
      <c r="U37" s="225">
        <v>81.5</v>
      </c>
      <c r="V37" s="7"/>
      <c r="W37" s="225">
        <v>81.400000000000006</v>
      </c>
    </row>
    <row r="38" spans="1:23" ht="16.5" customHeight="1" x14ac:dyDescent="0.2">
      <c r="A38" s="7"/>
      <c r="B38" s="7" t="s">
        <v>614</v>
      </c>
      <c r="C38" s="7"/>
      <c r="D38" s="7"/>
      <c r="E38" s="7"/>
      <c r="F38" s="7"/>
      <c r="G38" s="7"/>
      <c r="H38" s="7"/>
      <c r="I38" s="7"/>
      <c r="J38" s="7"/>
      <c r="K38" s="7"/>
      <c r="L38" s="9"/>
      <c r="M38" s="10"/>
      <c r="N38" s="10"/>
      <c r="O38" s="10"/>
      <c r="P38" s="10"/>
      <c r="Q38" s="10"/>
      <c r="R38" s="10"/>
      <c r="S38" s="10"/>
      <c r="T38" s="10"/>
      <c r="U38" s="10"/>
      <c r="V38" s="7"/>
      <c r="W38" s="10"/>
    </row>
    <row r="39" spans="1:23" ht="16.5" customHeight="1" x14ac:dyDescent="0.2">
      <c r="A39" s="7"/>
      <c r="B39" s="7"/>
      <c r="C39" s="7" t="s">
        <v>385</v>
      </c>
      <c r="D39" s="7"/>
      <c r="E39" s="7"/>
      <c r="F39" s="7"/>
      <c r="G39" s="7"/>
      <c r="H39" s="7"/>
      <c r="I39" s="7"/>
      <c r="J39" s="7"/>
      <c r="K39" s="7"/>
      <c r="L39" s="9" t="s">
        <v>583</v>
      </c>
      <c r="M39" s="223">
        <v>9.3000000000000007</v>
      </c>
      <c r="N39" s="221" t="s">
        <v>181</v>
      </c>
      <c r="O39" s="225">
        <v>10.8</v>
      </c>
      <c r="P39" s="225">
        <v>15.1</v>
      </c>
      <c r="Q39" s="221" t="s">
        <v>181</v>
      </c>
      <c r="R39" s="221" t="s">
        <v>181</v>
      </c>
      <c r="S39" s="221" t="s">
        <v>181</v>
      </c>
      <c r="T39" s="225">
        <v>14.4</v>
      </c>
      <c r="U39" s="225">
        <v>12.4</v>
      </c>
      <c r="V39" s="7"/>
      <c r="W39" s="225">
        <v>10.6</v>
      </c>
    </row>
    <row r="40" spans="1:23" ht="16.5" customHeight="1" x14ac:dyDescent="0.2">
      <c r="A40" s="7"/>
      <c r="B40" s="7"/>
      <c r="C40" s="7" t="s">
        <v>387</v>
      </c>
      <c r="D40" s="7"/>
      <c r="E40" s="7"/>
      <c r="F40" s="7"/>
      <c r="G40" s="7"/>
      <c r="H40" s="7"/>
      <c r="I40" s="7"/>
      <c r="J40" s="7"/>
      <c r="K40" s="7"/>
      <c r="L40" s="9" t="s">
        <v>583</v>
      </c>
      <c r="M40" s="223">
        <v>8.5</v>
      </c>
      <c r="N40" s="221" t="s">
        <v>181</v>
      </c>
      <c r="O40" s="223">
        <v>8.6</v>
      </c>
      <c r="P40" s="225">
        <v>13.5</v>
      </c>
      <c r="Q40" s="221" t="s">
        <v>181</v>
      </c>
      <c r="R40" s="221" t="s">
        <v>181</v>
      </c>
      <c r="S40" s="221" t="s">
        <v>181</v>
      </c>
      <c r="T40" s="225">
        <v>14.4</v>
      </c>
      <c r="U40" s="225">
        <v>10.9</v>
      </c>
      <c r="V40" s="7"/>
      <c r="W40" s="223">
        <v>9.4</v>
      </c>
    </row>
    <row r="41" spans="1:23" ht="16.5" customHeight="1" x14ac:dyDescent="0.2">
      <c r="A41" s="7"/>
      <c r="B41" s="7"/>
      <c r="C41" s="7" t="s">
        <v>388</v>
      </c>
      <c r="D41" s="7"/>
      <c r="E41" s="7"/>
      <c r="F41" s="7"/>
      <c r="G41" s="7"/>
      <c r="H41" s="7"/>
      <c r="I41" s="7"/>
      <c r="J41" s="7"/>
      <c r="K41" s="7"/>
      <c r="L41" s="9" t="s">
        <v>583</v>
      </c>
      <c r="M41" s="223">
        <v>8.9</v>
      </c>
      <c r="N41" s="221" t="s">
        <v>181</v>
      </c>
      <c r="O41" s="223">
        <v>9.6999999999999993</v>
      </c>
      <c r="P41" s="225">
        <v>14.3</v>
      </c>
      <c r="Q41" s="221" t="s">
        <v>181</v>
      </c>
      <c r="R41" s="221" t="s">
        <v>181</v>
      </c>
      <c r="S41" s="221" t="s">
        <v>181</v>
      </c>
      <c r="T41" s="225">
        <v>14.4</v>
      </c>
      <c r="U41" s="225">
        <v>11.7</v>
      </c>
      <c r="V41" s="7"/>
      <c r="W41" s="225">
        <v>10.1</v>
      </c>
    </row>
    <row r="42" spans="1:23" ht="16.5" customHeight="1" x14ac:dyDescent="0.2">
      <c r="A42" s="7" t="s">
        <v>615</v>
      </c>
      <c r="B42" s="7"/>
      <c r="C42" s="7"/>
      <c r="D42" s="7"/>
      <c r="E42" s="7"/>
      <c r="F42" s="7"/>
      <c r="G42" s="7"/>
      <c r="H42" s="7"/>
      <c r="I42" s="7"/>
      <c r="J42" s="7"/>
      <c r="K42" s="7"/>
      <c r="L42" s="9"/>
      <c r="M42" s="10"/>
      <c r="N42" s="10"/>
      <c r="O42" s="10"/>
      <c r="P42" s="10"/>
      <c r="Q42" s="10"/>
      <c r="R42" s="10"/>
      <c r="S42" s="10"/>
      <c r="T42" s="10"/>
      <c r="U42" s="10"/>
      <c r="V42" s="7"/>
      <c r="W42" s="10"/>
    </row>
    <row r="43" spans="1:23" ht="16.5" customHeight="1" x14ac:dyDescent="0.2">
      <c r="A43" s="7"/>
      <c r="B43" s="7" t="s">
        <v>204</v>
      </c>
      <c r="C43" s="7"/>
      <c r="D43" s="7"/>
      <c r="E43" s="7"/>
      <c r="F43" s="7"/>
      <c r="G43" s="7"/>
      <c r="H43" s="7"/>
      <c r="I43" s="7"/>
      <c r="J43" s="7"/>
      <c r="K43" s="7"/>
      <c r="L43" s="9"/>
      <c r="M43" s="10"/>
      <c r="N43" s="10"/>
      <c r="O43" s="10"/>
      <c r="P43" s="10"/>
      <c r="Q43" s="10"/>
      <c r="R43" s="10"/>
      <c r="S43" s="10"/>
      <c r="T43" s="10"/>
      <c r="U43" s="10"/>
      <c r="V43" s="7"/>
      <c r="W43" s="10"/>
    </row>
    <row r="44" spans="1:23" ht="16.5" customHeight="1" x14ac:dyDescent="0.2">
      <c r="A44" s="7"/>
      <c r="B44" s="7"/>
      <c r="C44" s="7" t="s">
        <v>385</v>
      </c>
      <c r="D44" s="7"/>
      <c r="E44" s="7"/>
      <c r="F44" s="7"/>
      <c r="G44" s="7"/>
      <c r="H44" s="7"/>
      <c r="I44" s="7"/>
      <c r="J44" s="7"/>
      <c r="K44" s="7"/>
      <c r="L44" s="9" t="s">
        <v>583</v>
      </c>
      <c r="M44" s="225">
        <v>68.3</v>
      </c>
      <c r="N44" s="221" t="s">
        <v>181</v>
      </c>
      <c r="O44" s="225">
        <v>67.099999999999994</v>
      </c>
      <c r="P44" s="225">
        <v>64.5</v>
      </c>
      <c r="Q44" s="221" t="s">
        <v>181</v>
      </c>
      <c r="R44" s="221" t="s">
        <v>181</v>
      </c>
      <c r="S44" s="221" t="s">
        <v>181</v>
      </c>
      <c r="T44" s="225">
        <v>61.5</v>
      </c>
      <c r="U44" s="225">
        <v>65.7</v>
      </c>
      <c r="V44" s="7"/>
      <c r="W44" s="225">
        <v>67.5</v>
      </c>
    </row>
    <row r="45" spans="1:23" ht="16.5" customHeight="1" x14ac:dyDescent="0.2">
      <c r="A45" s="7"/>
      <c r="B45" s="7"/>
      <c r="C45" s="7" t="s">
        <v>387</v>
      </c>
      <c r="D45" s="7"/>
      <c r="E45" s="7"/>
      <c r="F45" s="7"/>
      <c r="G45" s="7"/>
      <c r="H45" s="7"/>
      <c r="I45" s="7"/>
      <c r="J45" s="7"/>
      <c r="K45" s="7"/>
      <c r="L45" s="9" t="s">
        <v>583</v>
      </c>
      <c r="M45" s="225">
        <v>74</v>
      </c>
      <c r="N45" s="221" t="s">
        <v>181</v>
      </c>
      <c r="O45" s="225">
        <v>72.7</v>
      </c>
      <c r="P45" s="225">
        <v>70</v>
      </c>
      <c r="Q45" s="221" t="s">
        <v>181</v>
      </c>
      <c r="R45" s="221" t="s">
        <v>181</v>
      </c>
      <c r="S45" s="221" t="s">
        <v>181</v>
      </c>
      <c r="T45" s="225">
        <v>69.400000000000006</v>
      </c>
      <c r="U45" s="225">
        <v>71.7</v>
      </c>
      <c r="V45" s="7"/>
      <c r="W45" s="225">
        <v>73.099999999999994</v>
      </c>
    </row>
    <row r="46" spans="1:23" ht="16.5" customHeight="1" x14ac:dyDescent="0.2">
      <c r="A46" s="7"/>
      <c r="B46" s="7"/>
      <c r="C46" s="7" t="s">
        <v>465</v>
      </c>
      <c r="D46" s="7"/>
      <c r="E46" s="7"/>
      <c r="F46" s="7"/>
      <c r="G46" s="7"/>
      <c r="H46" s="7"/>
      <c r="I46" s="7"/>
      <c r="J46" s="7"/>
      <c r="K46" s="7"/>
      <c r="L46" s="9" t="s">
        <v>583</v>
      </c>
      <c r="M46" s="225">
        <v>71.099999999999994</v>
      </c>
      <c r="N46" s="221" t="s">
        <v>181</v>
      </c>
      <c r="O46" s="225">
        <v>69.8</v>
      </c>
      <c r="P46" s="225">
        <v>67.2</v>
      </c>
      <c r="Q46" s="221" t="s">
        <v>181</v>
      </c>
      <c r="R46" s="221" t="s">
        <v>181</v>
      </c>
      <c r="S46" s="221" t="s">
        <v>181</v>
      </c>
      <c r="T46" s="225">
        <v>65.3</v>
      </c>
      <c r="U46" s="225">
        <v>68.599999999999994</v>
      </c>
      <c r="V46" s="7"/>
      <c r="W46" s="225">
        <v>70.2</v>
      </c>
    </row>
    <row r="47" spans="1:23" ht="16.5" customHeight="1" x14ac:dyDescent="0.2">
      <c r="A47" s="7"/>
      <c r="B47" s="7"/>
      <c r="C47" s="7" t="s">
        <v>609</v>
      </c>
      <c r="D47" s="7"/>
      <c r="E47" s="7"/>
      <c r="F47" s="7"/>
      <c r="G47" s="7"/>
      <c r="H47" s="7"/>
      <c r="I47" s="7"/>
      <c r="J47" s="7"/>
      <c r="K47" s="7"/>
      <c r="L47" s="9"/>
      <c r="M47" s="10"/>
      <c r="N47" s="10"/>
      <c r="O47" s="10"/>
      <c r="P47" s="10"/>
      <c r="Q47" s="10"/>
      <c r="R47" s="10"/>
      <c r="S47" s="10"/>
      <c r="T47" s="10"/>
      <c r="U47" s="10"/>
      <c r="V47" s="7"/>
      <c r="W47" s="10"/>
    </row>
    <row r="48" spans="1:23" ht="16.5" customHeight="1" x14ac:dyDescent="0.2">
      <c r="A48" s="7"/>
      <c r="B48" s="7"/>
      <c r="C48" s="7"/>
      <c r="D48" s="7" t="s">
        <v>610</v>
      </c>
      <c r="E48" s="7"/>
      <c r="F48" s="7"/>
      <c r="G48" s="7"/>
      <c r="H48" s="7"/>
      <c r="I48" s="7"/>
      <c r="J48" s="7"/>
      <c r="K48" s="7"/>
      <c r="L48" s="9" t="s">
        <v>583</v>
      </c>
      <c r="M48" s="225">
        <v>66.3</v>
      </c>
      <c r="N48" s="221" t="s">
        <v>181</v>
      </c>
      <c r="O48" s="225">
        <v>65.599999999999994</v>
      </c>
      <c r="P48" s="225">
        <v>62.9</v>
      </c>
      <c r="Q48" s="221" t="s">
        <v>181</v>
      </c>
      <c r="R48" s="221" t="s">
        <v>181</v>
      </c>
      <c r="S48" s="221" t="s">
        <v>181</v>
      </c>
      <c r="T48" s="225">
        <v>60.1</v>
      </c>
      <c r="U48" s="225">
        <v>64.3</v>
      </c>
      <c r="V48" s="7"/>
      <c r="W48" s="225">
        <v>66.099999999999994</v>
      </c>
    </row>
    <row r="49" spans="1:23" ht="16.5" customHeight="1" x14ac:dyDescent="0.2">
      <c r="A49" s="7"/>
      <c r="B49" s="7"/>
      <c r="C49" s="7"/>
      <c r="D49" s="7" t="s">
        <v>611</v>
      </c>
      <c r="E49" s="7"/>
      <c r="F49" s="7"/>
      <c r="G49" s="7"/>
      <c r="H49" s="7"/>
      <c r="I49" s="7"/>
      <c r="J49" s="7"/>
      <c r="K49" s="7"/>
      <c r="L49" s="9" t="s">
        <v>583</v>
      </c>
      <c r="M49" s="225">
        <v>70.3</v>
      </c>
      <c r="N49" s="221" t="s">
        <v>181</v>
      </c>
      <c r="O49" s="225">
        <v>68.599999999999994</v>
      </c>
      <c r="P49" s="225">
        <v>66.099999999999994</v>
      </c>
      <c r="Q49" s="221" t="s">
        <v>181</v>
      </c>
      <c r="R49" s="221" t="s">
        <v>181</v>
      </c>
      <c r="S49" s="221" t="s">
        <v>181</v>
      </c>
      <c r="T49" s="225">
        <v>62.9</v>
      </c>
      <c r="U49" s="225">
        <v>67.099999999999994</v>
      </c>
      <c r="V49" s="7"/>
      <c r="W49" s="225">
        <v>68.900000000000006</v>
      </c>
    </row>
    <row r="50" spans="1:23" ht="16.5" customHeight="1" x14ac:dyDescent="0.2">
      <c r="A50" s="7"/>
      <c r="B50" s="7"/>
      <c r="C50" s="7" t="s">
        <v>612</v>
      </c>
      <c r="D50" s="7"/>
      <c r="E50" s="7"/>
      <c r="F50" s="7"/>
      <c r="G50" s="7"/>
      <c r="H50" s="7"/>
      <c r="I50" s="7"/>
      <c r="J50" s="7"/>
      <c r="K50" s="7"/>
      <c r="L50" s="9"/>
      <c r="M50" s="10"/>
      <c r="N50" s="10"/>
      <c r="O50" s="10"/>
      <c r="P50" s="10"/>
      <c r="Q50" s="10"/>
      <c r="R50" s="10"/>
      <c r="S50" s="10"/>
      <c r="T50" s="10"/>
      <c r="U50" s="10"/>
      <c r="V50" s="7"/>
      <c r="W50" s="10"/>
    </row>
    <row r="51" spans="1:23" ht="16.5" customHeight="1" x14ac:dyDescent="0.2">
      <c r="A51" s="7"/>
      <c r="B51" s="7"/>
      <c r="C51" s="7"/>
      <c r="D51" s="7" t="s">
        <v>610</v>
      </c>
      <c r="E51" s="7"/>
      <c r="F51" s="7"/>
      <c r="G51" s="7"/>
      <c r="H51" s="7"/>
      <c r="I51" s="7"/>
      <c r="J51" s="7"/>
      <c r="K51" s="7"/>
      <c r="L51" s="9" t="s">
        <v>583</v>
      </c>
      <c r="M51" s="225">
        <v>72.3</v>
      </c>
      <c r="N51" s="221" t="s">
        <v>181</v>
      </c>
      <c r="O51" s="225">
        <v>71.400000000000006</v>
      </c>
      <c r="P51" s="225">
        <v>68.5</v>
      </c>
      <c r="Q51" s="221" t="s">
        <v>181</v>
      </c>
      <c r="R51" s="221" t="s">
        <v>181</v>
      </c>
      <c r="S51" s="221" t="s">
        <v>181</v>
      </c>
      <c r="T51" s="225">
        <v>68.099999999999994</v>
      </c>
      <c r="U51" s="225">
        <v>70.5</v>
      </c>
      <c r="V51" s="7"/>
      <c r="W51" s="225">
        <v>71.900000000000006</v>
      </c>
    </row>
    <row r="52" spans="1:23" ht="16.5" customHeight="1" x14ac:dyDescent="0.2">
      <c r="A52" s="7"/>
      <c r="B52" s="7"/>
      <c r="C52" s="7"/>
      <c r="D52" s="7" t="s">
        <v>611</v>
      </c>
      <c r="E52" s="7"/>
      <c r="F52" s="7"/>
      <c r="G52" s="7"/>
      <c r="H52" s="7"/>
      <c r="I52" s="7"/>
      <c r="J52" s="7"/>
      <c r="K52" s="7"/>
      <c r="L52" s="9" t="s">
        <v>583</v>
      </c>
      <c r="M52" s="225">
        <v>75.7</v>
      </c>
      <c r="N52" s="221" t="s">
        <v>181</v>
      </c>
      <c r="O52" s="225">
        <v>74</v>
      </c>
      <c r="P52" s="225">
        <v>71.5</v>
      </c>
      <c r="Q52" s="221" t="s">
        <v>181</v>
      </c>
      <c r="R52" s="221" t="s">
        <v>181</v>
      </c>
      <c r="S52" s="221" t="s">
        <v>181</v>
      </c>
      <c r="T52" s="225">
        <v>70.7</v>
      </c>
      <c r="U52" s="225">
        <v>72.900000000000006</v>
      </c>
      <c r="V52" s="7"/>
      <c r="W52" s="225">
        <v>74.3</v>
      </c>
    </row>
    <row r="53" spans="1:23" ht="16.5" customHeight="1" x14ac:dyDescent="0.2">
      <c r="A53" s="7"/>
      <c r="B53" s="7" t="s">
        <v>613</v>
      </c>
      <c r="C53" s="7"/>
      <c r="D53" s="7"/>
      <c r="E53" s="7"/>
      <c r="F53" s="7"/>
      <c r="G53" s="7"/>
      <c r="H53" s="7"/>
      <c r="I53" s="7"/>
      <c r="J53" s="7"/>
      <c r="K53" s="7"/>
      <c r="L53" s="9"/>
      <c r="M53" s="10"/>
      <c r="N53" s="10"/>
      <c r="O53" s="10"/>
      <c r="P53" s="10"/>
      <c r="Q53" s="10"/>
      <c r="R53" s="10"/>
      <c r="S53" s="10"/>
      <c r="T53" s="10"/>
      <c r="U53" s="10"/>
      <c r="V53" s="7"/>
      <c r="W53" s="10"/>
    </row>
    <row r="54" spans="1:23" ht="16.5" customHeight="1" x14ac:dyDescent="0.2">
      <c r="A54" s="7"/>
      <c r="B54" s="7"/>
      <c r="C54" s="7" t="s">
        <v>385</v>
      </c>
      <c r="D54" s="7"/>
      <c r="E54" s="7"/>
      <c r="F54" s="7"/>
      <c r="G54" s="7"/>
      <c r="H54" s="7"/>
      <c r="I54" s="7"/>
      <c r="J54" s="7"/>
      <c r="K54" s="7"/>
      <c r="L54" s="9" t="s">
        <v>583</v>
      </c>
      <c r="M54" s="225">
        <v>78.8</v>
      </c>
      <c r="N54" s="221" t="s">
        <v>181</v>
      </c>
      <c r="O54" s="225">
        <v>78.8</v>
      </c>
      <c r="P54" s="225">
        <v>79.2</v>
      </c>
      <c r="Q54" s="221" t="s">
        <v>181</v>
      </c>
      <c r="R54" s="221" t="s">
        <v>181</v>
      </c>
      <c r="S54" s="221" t="s">
        <v>181</v>
      </c>
      <c r="T54" s="225">
        <v>75.5</v>
      </c>
      <c r="U54" s="225">
        <v>78.900000000000006</v>
      </c>
      <c r="V54" s="7"/>
      <c r="W54" s="225">
        <v>78.900000000000006</v>
      </c>
    </row>
    <row r="55" spans="1:23" ht="16.5" customHeight="1" x14ac:dyDescent="0.2">
      <c r="A55" s="7"/>
      <c r="B55" s="7"/>
      <c r="C55" s="7" t="s">
        <v>387</v>
      </c>
      <c r="D55" s="7"/>
      <c r="E55" s="7"/>
      <c r="F55" s="7"/>
      <c r="G55" s="7"/>
      <c r="H55" s="7"/>
      <c r="I55" s="7"/>
      <c r="J55" s="7"/>
      <c r="K55" s="7"/>
      <c r="L55" s="9" t="s">
        <v>583</v>
      </c>
      <c r="M55" s="225">
        <v>82.6</v>
      </c>
      <c r="N55" s="221" t="s">
        <v>181</v>
      </c>
      <c r="O55" s="225">
        <v>82.7</v>
      </c>
      <c r="P55" s="225">
        <v>82.9</v>
      </c>
      <c r="Q55" s="221" t="s">
        <v>181</v>
      </c>
      <c r="R55" s="221" t="s">
        <v>181</v>
      </c>
      <c r="S55" s="221" t="s">
        <v>181</v>
      </c>
      <c r="T55" s="225">
        <v>81</v>
      </c>
      <c r="U55" s="225">
        <v>82.7</v>
      </c>
      <c r="V55" s="7"/>
      <c r="W55" s="225">
        <v>82.6</v>
      </c>
    </row>
    <row r="56" spans="1:23" ht="16.5" customHeight="1" x14ac:dyDescent="0.2">
      <c r="A56" s="7"/>
      <c r="B56" s="7"/>
      <c r="C56" s="7" t="s">
        <v>388</v>
      </c>
      <c r="D56" s="7"/>
      <c r="E56" s="7"/>
      <c r="F56" s="7"/>
      <c r="G56" s="7"/>
      <c r="H56" s="7"/>
      <c r="I56" s="7"/>
      <c r="J56" s="7"/>
      <c r="K56" s="7"/>
      <c r="L56" s="9" t="s">
        <v>583</v>
      </c>
      <c r="M56" s="225">
        <v>80.7</v>
      </c>
      <c r="N56" s="221" t="s">
        <v>181</v>
      </c>
      <c r="O56" s="225">
        <v>80.7</v>
      </c>
      <c r="P56" s="225">
        <v>81</v>
      </c>
      <c r="Q56" s="221" t="s">
        <v>181</v>
      </c>
      <c r="R56" s="221" t="s">
        <v>181</v>
      </c>
      <c r="S56" s="221" t="s">
        <v>181</v>
      </c>
      <c r="T56" s="225">
        <v>78.099999999999994</v>
      </c>
      <c r="U56" s="225">
        <v>80.7</v>
      </c>
      <c r="V56" s="7"/>
      <c r="W56" s="225">
        <v>80.7</v>
      </c>
    </row>
    <row r="57" spans="1:23" ht="16.5" customHeight="1" x14ac:dyDescent="0.2">
      <c r="A57" s="7"/>
      <c r="B57" s="7" t="s">
        <v>614</v>
      </c>
      <c r="C57" s="7"/>
      <c r="D57" s="7"/>
      <c r="E57" s="7"/>
      <c r="F57" s="7"/>
      <c r="G57" s="7"/>
      <c r="H57" s="7"/>
      <c r="I57" s="7"/>
      <c r="J57" s="7"/>
      <c r="K57" s="7"/>
      <c r="L57" s="9"/>
      <c r="M57" s="10"/>
      <c r="N57" s="10"/>
      <c r="O57" s="10"/>
      <c r="P57" s="10"/>
      <c r="Q57" s="10"/>
      <c r="R57" s="10"/>
      <c r="S57" s="10"/>
      <c r="T57" s="10"/>
      <c r="U57" s="10"/>
      <c r="V57" s="7"/>
      <c r="W57" s="10"/>
    </row>
    <row r="58" spans="1:23" ht="16.5" customHeight="1" x14ac:dyDescent="0.2">
      <c r="A58" s="7"/>
      <c r="B58" s="7"/>
      <c r="C58" s="7" t="s">
        <v>385</v>
      </c>
      <c r="D58" s="7"/>
      <c r="E58" s="7"/>
      <c r="F58" s="7"/>
      <c r="G58" s="7"/>
      <c r="H58" s="7"/>
      <c r="I58" s="7"/>
      <c r="J58" s="7"/>
      <c r="K58" s="7"/>
      <c r="L58" s="9" t="s">
        <v>583</v>
      </c>
      <c r="M58" s="225">
        <v>10.5</v>
      </c>
      <c r="N58" s="221" t="s">
        <v>181</v>
      </c>
      <c r="O58" s="225">
        <v>11.8</v>
      </c>
      <c r="P58" s="225">
        <v>14.7</v>
      </c>
      <c r="Q58" s="221" t="s">
        <v>181</v>
      </c>
      <c r="R58" s="221" t="s">
        <v>181</v>
      </c>
      <c r="S58" s="221" t="s">
        <v>181</v>
      </c>
      <c r="T58" s="225">
        <v>14</v>
      </c>
      <c r="U58" s="225">
        <v>13.2</v>
      </c>
      <c r="V58" s="7"/>
      <c r="W58" s="225">
        <v>11.4</v>
      </c>
    </row>
    <row r="59" spans="1:23" ht="16.5" customHeight="1" x14ac:dyDescent="0.2">
      <c r="A59" s="7"/>
      <c r="B59" s="7"/>
      <c r="C59" s="7" t="s">
        <v>387</v>
      </c>
      <c r="D59" s="7"/>
      <c r="E59" s="7"/>
      <c r="F59" s="7"/>
      <c r="G59" s="7"/>
      <c r="H59" s="7"/>
      <c r="I59" s="7"/>
      <c r="J59" s="7"/>
      <c r="K59" s="7"/>
      <c r="L59" s="9" t="s">
        <v>583</v>
      </c>
      <c r="M59" s="223">
        <v>8.6</v>
      </c>
      <c r="N59" s="221" t="s">
        <v>181</v>
      </c>
      <c r="O59" s="225">
        <v>10</v>
      </c>
      <c r="P59" s="225">
        <v>12.9</v>
      </c>
      <c r="Q59" s="221" t="s">
        <v>181</v>
      </c>
      <c r="R59" s="221" t="s">
        <v>181</v>
      </c>
      <c r="S59" s="221" t="s">
        <v>181</v>
      </c>
      <c r="T59" s="225">
        <v>11.6</v>
      </c>
      <c r="U59" s="225">
        <v>11</v>
      </c>
      <c r="V59" s="7"/>
      <c r="W59" s="223">
        <v>9.6</v>
      </c>
    </row>
    <row r="60" spans="1:23" ht="16.5" customHeight="1" x14ac:dyDescent="0.2">
      <c r="A60" s="13"/>
      <c r="B60" s="13"/>
      <c r="C60" s="13" t="s">
        <v>388</v>
      </c>
      <c r="D60" s="13"/>
      <c r="E60" s="13"/>
      <c r="F60" s="13"/>
      <c r="G60" s="13"/>
      <c r="H60" s="13"/>
      <c r="I60" s="13"/>
      <c r="J60" s="13"/>
      <c r="K60" s="13"/>
      <c r="L60" s="14" t="s">
        <v>583</v>
      </c>
      <c r="M60" s="224">
        <v>9.6</v>
      </c>
      <c r="N60" s="222" t="s">
        <v>181</v>
      </c>
      <c r="O60" s="226">
        <v>10.9</v>
      </c>
      <c r="P60" s="226">
        <v>13.8</v>
      </c>
      <c r="Q60" s="222" t="s">
        <v>181</v>
      </c>
      <c r="R60" s="222" t="s">
        <v>181</v>
      </c>
      <c r="S60" s="222" t="s">
        <v>181</v>
      </c>
      <c r="T60" s="226">
        <v>12.8</v>
      </c>
      <c r="U60" s="226">
        <v>12.1</v>
      </c>
      <c r="V60" s="13"/>
      <c r="W60" s="226">
        <v>10.5</v>
      </c>
    </row>
    <row r="61" spans="1:23" ht="4.5" customHeight="1" x14ac:dyDescent="0.2">
      <c r="A61" s="25"/>
      <c r="B61" s="25"/>
      <c r="C61" s="2"/>
      <c r="D61" s="2"/>
      <c r="E61" s="2"/>
      <c r="F61" s="2"/>
      <c r="G61" s="2"/>
      <c r="H61" s="2"/>
      <c r="I61" s="2"/>
      <c r="J61" s="2"/>
      <c r="K61" s="2"/>
      <c r="L61" s="2"/>
      <c r="M61" s="2"/>
      <c r="N61" s="2"/>
      <c r="O61" s="2"/>
      <c r="P61" s="2"/>
      <c r="Q61" s="2"/>
      <c r="R61" s="2"/>
      <c r="S61" s="2"/>
      <c r="T61" s="2"/>
      <c r="U61" s="2"/>
      <c r="V61" s="2"/>
      <c r="W61" s="2"/>
    </row>
    <row r="62" spans="1:23" ht="16.5" customHeight="1" x14ac:dyDescent="0.2">
      <c r="A62" s="25"/>
      <c r="B62" s="25"/>
      <c r="C62" s="345" t="s">
        <v>616</v>
      </c>
      <c r="D62" s="345"/>
      <c r="E62" s="345"/>
      <c r="F62" s="345"/>
      <c r="G62" s="345"/>
      <c r="H62" s="345"/>
      <c r="I62" s="345"/>
      <c r="J62" s="345"/>
      <c r="K62" s="345"/>
      <c r="L62" s="345"/>
      <c r="M62" s="345"/>
      <c r="N62" s="345"/>
      <c r="O62" s="345"/>
      <c r="P62" s="345"/>
      <c r="Q62" s="345"/>
      <c r="R62" s="345"/>
      <c r="S62" s="345"/>
      <c r="T62" s="345"/>
      <c r="U62" s="345"/>
      <c r="V62" s="345"/>
      <c r="W62" s="345"/>
    </row>
    <row r="63" spans="1:23" ht="4.5" customHeight="1" x14ac:dyDescent="0.2">
      <c r="A63" s="25"/>
      <c r="B63" s="25"/>
      <c r="C63" s="2"/>
      <c r="D63" s="2"/>
      <c r="E63" s="2"/>
      <c r="F63" s="2"/>
      <c r="G63" s="2"/>
      <c r="H63" s="2"/>
      <c r="I63" s="2"/>
      <c r="J63" s="2"/>
      <c r="K63" s="2"/>
      <c r="L63" s="2"/>
      <c r="M63" s="2"/>
      <c r="N63" s="2"/>
      <c r="O63" s="2"/>
      <c r="P63" s="2"/>
      <c r="Q63" s="2"/>
      <c r="R63" s="2"/>
      <c r="S63" s="2"/>
      <c r="T63" s="2"/>
      <c r="U63" s="2"/>
      <c r="V63" s="2"/>
      <c r="W63" s="2"/>
    </row>
    <row r="64" spans="1:23" ht="16.5" customHeight="1" x14ac:dyDescent="0.2">
      <c r="A64" s="25" t="s">
        <v>79</v>
      </c>
      <c r="B64" s="25"/>
      <c r="C64" s="345" t="s">
        <v>153</v>
      </c>
      <c r="D64" s="345"/>
      <c r="E64" s="345"/>
      <c r="F64" s="345"/>
      <c r="G64" s="345"/>
      <c r="H64" s="345"/>
      <c r="I64" s="345"/>
      <c r="J64" s="345"/>
      <c r="K64" s="345"/>
      <c r="L64" s="345"/>
      <c r="M64" s="345"/>
      <c r="N64" s="345"/>
      <c r="O64" s="345"/>
      <c r="P64" s="345"/>
      <c r="Q64" s="345"/>
      <c r="R64" s="345"/>
      <c r="S64" s="345"/>
      <c r="T64" s="345"/>
      <c r="U64" s="345"/>
      <c r="V64" s="345"/>
      <c r="W64" s="345"/>
    </row>
    <row r="65" spans="1:23" ht="29.45" customHeight="1" x14ac:dyDescent="0.2">
      <c r="A65" s="25" t="s">
        <v>80</v>
      </c>
      <c r="B65" s="25"/>
      <c r="C65" s="345" t="s">
        <v>617</v>
      </c>
      <c r="D65" s="345"/>
      <c r="E65" s="345"/>
      <c r="F65" s="345"/>
      <c r="G65" s="345"/>
      <c r="H65" s="345"/>
      <c r="I65" s="345"/>
      <c r="J65" s="345"/>
      <c r="K65" s="345"/>
      <c r="L65" s="345"/>
      <c r="M65" s="345"/>
      <c r="N65" s="345"/>
      <c r="O65" s="345"/>
      <c r="P65" s="345"/>
      <c r="Q65" s="345"/>
      <c r="R65" s="345"/>
      <c r="S65" s="345"/>
      <c r="T65" s="345"/>
      <c r="U65" s="345"/>
      <c r="V65" s="345"/>
      <c r="W65" s="345"/>
    </row>
    <row r="66" spans="1:23" ht="29.45" customHeight="1" x14ac:dyDescent="0.2">
      <c r="A66" s="25" t="s">
        <v>81</v>
      </c>
      <c r="B66" s="25"/>
      <c r="C66" s="345" t="s">
        <v>618</v>
      </c>
      <c r="D66" s="345"/>
      <c r="E66" s="345"/>
      <c r="F66" s="345"/>
      <c r="G66" s="345"/>
      <c r="H66" s="345"/>
      <c r="I66" s="345"/>
      <c r="J66" s="345"/>
      <c r="K66" s="345"/>
      <c r="L66" s="345"/>
      <c r="M66" s="345"/>
      <c r="N66" s="345"/>
      <c r="O66" s="345"/>
      <c r="P66" s="345"/>
      <c r="Q66" s="345"/>
      <c r="R66" s="345"/>
      <c r="S66" s="345"/>
      <c r="T66" s="345"/>
      <c r="U66" s="345"/>
      <c r="V66" s="345"/>
      <c r="W66" s="345"/>
    </row>
    <row r="67" spans="1:23" ht="29.45" customHeight="1" x14ac:dyDescent="0.2">
      <c r="A67" s="25" t="s">
        <v>82</v>
      </c>
      <c r="B67" s="25"/>
      <c r="C67" s="345" t="s">
        <v>619</v>
      </c>
      <c r="D67" s="345"/>
      <c r="E67" s="345"/>
      <c r="F67" s="345"/>
      <c r="G67" s="345"/>
      <c r="H67" s="345"/>
      <c r="I67" s="345"/>
      <c r="J67" s="345"/>
      <c r="K67" s="345"/>
      <c r="L67" s="345"/>
      <c r="M67" s="345"/>
      <c r="N67" s="345"/>
      <c r="O67" s="345"/>
      <c r="P67" s="345"/>
      <c r="Q67" s="345"/>
      <c r="R67" s="345"/>
      <c r="S67" s="345"/>
      <c r="T67" s="345"/>
      <c r="U67" s="345"/>
      <c r="V67" s="345"/>
      <c r="W67" s="345"/>
    </row>
    <row r="68" spans="1:23" ht="16.5" customHeight="1" x14ac:dyDescent="0.2">
      <c r="A68" s="25" t="s">
        <v>83</v>
      </c>
      <c r="B68" s="25"/>
      <c r="C68" s="345" t="s">
        <v>529</v>
      </c>
      <c r="D68" s="345"/>
      <c r="E68" s="345"/>
      <c r="F68" s="345"/>
      <c r="G68" s="345"/>
      <c r="H68" s="345"/>
      <c r="I68" s="345"/>
      <c r="J68" s="345"/>
      <c r="K68" s="345"/>
      <c r="L68" s="345"/>
      <c r="M68" s="345"/>
      <c r="N68" s="345"/>
      <c r="O68" s="345"/>
      <c r="P68" s="345"/>
      <c r="Q68" s="345"/>
      <c r="R68" s="345"/>
      <c r="S68" s="345"/>
      <c r="T68" s="345"/>
      <c r="U68" s="345"/>
      <c r="V68" s="345"/>
      <c r="W68" s="345"/>
    </row>
    <row r="69" spans="1:23" ht="16.5" customHeight="1" x14ac:dyDescent="0.2">
      <c r="A69" s="25" t="s">
        <v>84</v>
      </c>
      <c r="B69" s="25"/>
      <c r="C69" s="345" t="s">
        <v>620</v>
      </c>
      <c r="D69" s="345"/>
      <c r="E69" s="345"/>
      <c r="F69" s="345"/>
      <c r="G69" s="345"/>
      <c r="H69" s="345"/>
      <c r="I69" s="345"/>
      <c r="J69" s="345"/>
      <c r="K69" s="345"/>
      <c r="L69" s="345"/>
      <c r="M69" s="345"/>
      <c r="N69" s="345"/>
      <c r="O69" s="345"/>
      <c r="P69" s="345"/>
      <c r="Q69" s="345"/>
      <c r="R69" s="345"/>
      <c r="S69" s="345"/>
      <c r="T69" s="345"/>
      <c r="U69" s="345"/>
      <c r="V69" s="345"/>
      <c r="W69" s="345"/>
    </row>
    <row r="70" spans="1:23" ht="16.5" customHeight="1" x14ac:dyDescent="0.2">
      <c r="A70" s="25" t="s">
        <v>85</v>
      </c>
      <c r="B70" s="25"/>
      <c r="C70" s="345" t="s">
        <v>621</v>
      </c>
      <c r="D70" s="345"/>
      <c r="E70" s="345"/>
      <c r="F70" s="345"/>
      <c r="G70" s="345"/>
      <c r="H70" s="345"/>
      <c r="I70" s="345"/>
      <c r="J70" s="345"/>
      <c r="K70" s="345"/>
      <c r="L70" s="345"/>
      <c r="M70" s="345"/>
      <c r="N70" s="345"/>
      <c r="O70" s="345"/>
      <c r="P70" s="345"/>
      <c r="Q70" s="345"/>
      <c r="R70" s="345"/>
      <c r="S70" s="345"/>
      <c r="T70" s="345"/>
      <c r="U70" s="345"/>
      <c r="V70" s="345"/>
      <c r="W70" s="345"/>
    </row>
    <row r="71" spans="1:23" ht="55.15" customHeight="1" x14ac:dyDescent="0.2">
      <c r="A71" s="25"/>
      <c r="B71" s="25"/>
      <c r="C71" s="345" t="s">
        <v>622</v>
      </c>
      <c r="D71" s="345"/>
      <c r="E71" s="345"/>
      <c r="F71" s="345"/>
      <c r="G71" s="345"/>
      <c r="H71" s="345"/>
      <c r="I71" s="345"/>
      <c r="J71" s="345"/>
      <c r="K71" s="345"/>
      <c r="L71" s="345"/>
      <c r="M71" s="345"/>
      <c r="N71" s="345"/>
      <c r="O71" s="345"/>
      <c r="P71" s="345"/>
      <c r="Q71" s="345"/>
      <c r="R71" s="345"/>
      <c r="S71" s="345"/>
      <c r="T71" s="345"/>
      <c r="U71" s="345"/>
      <c r="V71" s="345"/>
      <c r="W71" s="345"/>
    </row>
    <row r="72" spans="1:23" ht="16.5" customHeight="1" x14ac:dyDescent="0.2">
      <c r="A72" s="25" t="s">
        <v>86</v>
      </c>
      <c r="B72" s="25"/>
      <c r="C72" s="345" t="s">
        <v>623</v>
      </c>
      <c r="D72" s="345"/>
      <c r="E72" s="345"/>
      <c r="F72" s="345"/>
      <c r="G72" s="345"/>
      <c r="H72" s="345"/>
      <c r="I72" s="345"/>
      <c r="J72" s="345"/>
      <c r="K72" s="345"/>
      <c r="L72" s="345"/>
      <c r="M72" s="345"/>
      <c r="N72" s="345"/>
      <c r="O72" s="345"/>
      <c r="P72" s="345"/>
      <c r="Q72" s="345"/>
      <c r="R72" s="345"/>
      <c r="S72" s="345"/>
      <c r="T72" s="345"/>
      <c r="U72" s="345"/>
      <c r="V72" s="345"/>
      <c r="W72" s="345"/>
    </row>
    <row r="73" spans="1:23" ht="29.45" customHeight="1" x14ac:dyDescent="0.2">
      <c r="A73" s="25" t="s">
        <v>184</v>
      </c>
      <c r="B73" s="25"/>
      <c r="C73" s="345" t="s">
        <v>624</v>
      </c>
      <c r="D73" s="345"/>
      <c r="E73" s="345"/>
      <c r="F73" s="345"/>
      <c r="G73" s="345"/>
      <c r="H73" s="345"/>
      <c r="I73" s="345"/>
      <c r="J73" s="345"/>
      <c r="K73" s="345"/>
      <c r="L73" s="345"/>
      <c r="M73" s="345"/>
      <c r="N73" s="345"/>
      <c r="O73" s="345"/>
      <c r="P73" s="345"/>
      <c r="Q73" s="345"/>
      <c r="R73" s="345"/>
      <c r="S73" s="345"/>
      <c r="T73" s="345"/>
      <c r="U73" s="345"/>
      <c r="V73" s="345"/>
      <c r="W73" s="345"/>
    </row>
    <row r="74" spans="1:23" ht="16.5" customHeight="1" x14ac:dyDescent="0.2">
      <c r="A74" s="25" t="s">
        <v>251</v>
      </c>
      <c r="B74" s="25"/>
      <c r="C74" s="345" t="s">
        <v>594</v>
      </c>
      <c r="D74" s="345"/>
      <c r="E74" s="345"/>
      <c r="F74" s="345"/>
      <c r="G74" s="345"/>
      <c r="H74" s="345"/>
      <c r="I74" s="345"/>
      <c r="J74" s="345"/>
      <c r="K74" s="345"/>
      <c r="L74" s="345"/>
      <c r="M74" s="345"/>
      <c r="N74" s="345"/>
      <c r="O74" s="345"/>
      <c r="P74" s="345"/>
      <c r="Q74" s="345"/>
      <c r="R74" s="345"/>
      <c r="S74" s="345"/>
      <c r="T74" s="345"/>
      <c r="U74" s="345"/>
      <c r="V74" s="345"/>
      <c r="W74" s="345"/>
    </row>
    <row r="75" spans="1:23" ht="4.5" customHeight="1" x14ac:dyDescent="0.2"/>
    <row r="76" spans="1:23" ht="42.4" customHeight="1" x14ac:dyDescent="0.2">
      <c r="A76" s="26" t="s">
        <v>95</v>
      </c>
      <c r="B76" s="25"/>
      <c r="C76" s="25"/>
      <c r="D76" s="25"/>
      <c r="E76" s="345" t="s">
        <v>625</v>
      </c>
      <c r="F76" s="345"/>
      <c r="G76" s="345"/>
      <c r="H76" s="345"/>
      <c r="I76" s="345"/>
      <c r="J76" s="345"/>
      <c r="K76" s="345"/>
      <c r="L76" s="345"/>
      <c r="M76" s="345"/>
      <c r="N76" s="345"/>
      <c r="O76" s="345"/>
      <c r="P76" s="345"/>
      <c r="Q76" s="345"/>
      <c r="R76" s="345"/>
      <c r="S76" s="345"/>
      <c r="T76" s="345"/>
      <c r="U76" s="345"/>
      <c r="V76" s="345"/>
      <c r="W76" s="345"/>
    </row>
  </sheetData>
  <mergeCells count="14">
    <mergeCell ref="C72:W72"/>
    <mergeCell ref="C73:W73"/>
    <mergeCell ref="C74:W74"/>
    <mergeCell ref="E76:W76"/>
    <mergeCell ref="C67:W67"/>
    <mergeCell ref="C68:W68"/>
    <mergeCell ref="C69:W69"/>
    <mergeCell ref="C70:W70"/>
    <mergeCell ref="C71:W71"/>
    <mergeCell ref="K1:W1"/>
    <mergeCell ref="C62:W62"/>
    <mergeCell ref="C64:W64"/>
    <mergeCell ref="C65:W65"/>
    <mergeCell ref="C66:W66"/>
  </mergeCells>
  <pageMargins left="0.7" right="0.7" top="0.75" bottom="0.75" header="0.3" footer="0.3"/>
  <pageSetup paperSize="9" fitToHeight="0" orientation="landscape" horizontalDpi="300" verticalDpi="300"/>
  <headerFooter scaleWithDoc="0" alignWithMargins="0">
    <oddHeader>&amp;C&amp;"Arial"&amp;8TABLE EA.30</oddHeader>
    <oddFooter>&amp;L&amp;"Arial"&amp;8REPORT ON
GOVERNMENT
SERVICES 2022&amp;R&amp;"Arial"&amp;8HEALTH SECTOR
OVERVIEW
PAGE &amp;B&amp;P&amp;B</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AD27"/>
  <sheetViews>
    <sheetView showGridLines="0" workbookViewId="0"/>
  </sheetViews>
  <sheetFormatPr defaultColWidth="11.42578125" defaultRowHeight="12.75" x14ac:dyDescent="0.2"/>
  <cols>
    <col min="1" max="11" width="1.85546875" customWidth="1"/>
    <col min="12" max="12" width="8.85546875" customWidth="1"/>
    <col min="13" max="30" width="6" customWidth="1"/>
  </cols>
  <sheetData>
    <row r="1" spans="1:30" ht="17.45" customHeight="1" x14ac:dyDescent="0.2">
      <c r="A1" s="8" t="s">
        <v>626</v>
      </c>
      <c r="B1" s="8"/>
      <c r="C1" s="8"/>
      <c r="D1" s="8"/>
      <c r="E1" s="8"/>
      <c r="F1" s="8"/>
      <c r="G1" s="8"/>
      <c r="H1" s="8"/>
      <c r="I1" s="8"/>
      <c r="J1" s="8"/>
      <c r="K1" s="352" t="s">
        <v>627</v>
      </c>
      <c r="L1" s="353"/>
      <c r="M1" s="353"/>
      <c r="N1" s="353"/>
      <c r="O1" s="353"/>
      <c r="P1" s="353"/>
      <c r="Q1" s="353"/>
      <c r="R1" s="353"/>
      <c r="S1" s="353"/>
      <c r="T1" s="353"/>
      <c r="U1" s="353"/>
      <c r="V1" s="353"/>
      <c r="W1" s="353"/>
      <c r="X1" s="353"/>
      <c r="Y1" s="353"/>
      <c r="Z1" s="353"/>
      <c r="AA1" s="353"/>
      <c r="AB1" s="353"/>
      <c r="AC1" s="353"/>
      <c r="AD1" s="353"/>
    </row>
    <row r="2" spans="1:30" ht="16.5" customHeight="1" x14ac:dyDescent="0.2">
      <c r="A2" s="11"/>
      <c r="B2" s="11"/>
      <c r="C2" s="11"/>
      <c r="D2" s="11"/>
      <c r="E2" s="11"/>
      <c r="F2" s="11"/>
      <c r="G2" s="11"/>
      <c r="H2" s="11"/>
      <c r="I2" s="11"/>
      <c r="J2" s="11"/>
      <c r="K2" s="11"/>
      <c r="L2" s="12" t="s">
        <v>59</v>
      </c>
      <c r="M2" s="349" t="s">
        <v>628</v>
      </c>
      <c r="N2" s="350"/>
      <c r="O2" s="349" t="s">
        <v>629</v>
      </c>
      <c r="P2" s="350"/>
      <c r="Q2" s="349" t="s">
        <v>630</v>
      </c>
      <c r="R2" s="350"/>
      <c r="S2" s="349" t="s">
        <v>631</v>
      </c>
      <c r="T2" s="350"/>
      <c r="U2" s="349" t="s">
        <v>632</v>
      </c>
      <c r="V2" s="350"/>
      <c r="W2" s="349" t="s">
        <v>633</v>
      </c>
      <c r="X2" s="350"/>
      <c r="Y2" s="349" t="s">
        <v>634</v>
      </c>
      <c r="Z2" s="350"/>
      <c r="AA2" s="349" t="s">
        <v>635</v>
      </c>
      <c r="AB2" s="350"/>
      <c r="AC2" s="349" t="s">
        <v>636</v>
      </c>
      <c r="AD2" s="350"/>
    </row>
    <row r="3" spans="1:30" ht="16.5" customHeight="1" x14ac:dyDescent="0.2">
      <c r="A3" s="7" t="s">
        <v>637</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638</v>
      </c>
      <c r="C4" s="7"/>
      <c r="D4" s="7"/>
      <c r="E4" s="7"/>
      <c r="F4" s="7"/>
      <c r="G4" s="7"/>
      <c r="H4" s="7"/>
      <c r="I4" s="7"/>
      <c r="J4" s="7"/>
      <c r="K4" s="7"/>
      <c r="L4" s="9" t="s">
        <v>319</v>
      </c>
      <c r="M4" s="230">
        <v>481.3</v>
      </c>
      <c r="N4" s="232">
        <v>4.2</v>
      </c>
      <c r="O4" s="230">
        <v>479.8</v>
      </c>
      <c r="P4" s="232">
        <v>4.7</v>
      </c>
      <c r="Q4" s="230">
        <v>498.2</v>
      </c>
      <c r="R4" s="232">
        <v>5.6</v>
      </c>
      <c r="S4" s="230">
        <v>473.9</v>
      </c>
      <c r="T4" s="232">
        <v>7.7</v>
      </c>
      <c r="U4" s="230">
        <v>507.6</v>
      </c>
      <c r="V4" s="232">
        <v>8.8000000000000007</v>
      </c>
      <c r="W4" s="230">
        <v>545.5</v>
      </c>
      <c r="X4" s="228">
        <v>16.5</v>
      </c>
      <c r="Y4" s="230">
        <v>479.3</v>
      </c>
      <c r="Z4" s="228">
        <v>20.3</v>
      </c>
      <c r="AA4" s="230">
        <v>674.5</v>
      </c>
      <c r="AB4" s="228">
        <v>43.3</v>
      </c>
      <c r="AC4" s="230">
        <v>488.7</v>
      </c>
      <c r="AD4" s="232">
        <v>2.4</v>
      </c>
    </row>
    <row r="5" spans="1:30" ht="16.5" customHeight="1" x14ac:dyDescent="0.2">
      <c r="A5" s="7"/>
      <c r="B5" s="7" t="s">
        <v>639</v>
      </c>
      <c r="C5" s="7"/>
      <c r="D5" s="7"/>
      <c r="E5" s="7"/>
      <c r="F5" s="7"/>
      <c r="G5" s="7"/>
      <c r="H5" s="7"/>
      <c r="I5" s="7"/>
      <c r="J5" s="7"/>
      <c r="K5" s="7"/>
      <c r="L5" s="9" t="s">
        <v>319</v>
      </c>
      <c r="M5" s="230">
        <v>527.29999999999995</v>
      </c>
      <c r="N5" s="232">
        <v>4.4000000000000004</v>
      </c>
      <c r="O5" s="230">
        <v>530.6</v>
      </c>
      <c r="P5" s="232">
        <v>5</v>
      </c>
      <c r="Q5" s="230">
        <v>532</v>
      </c>
      <c r="R5" s="232">
        <v>5.8</v>
      </c>
      <c r="S5" s="230">
        <v>494.7</v>
      </c>
      <c r="T5" s="232">
        <v>8</v>
      </c>
      <c r="U5" s="230">
        <v>530.1</v>
      </c>
      <c r="V5" s="232">
        <v>9.1</v>
      </c>
      <c r="W5" s="230">
        <v>590.20000000000005</v>
      </c>
      <c r="X5" s="228">
        <v>17.399999999999999</v>
      </c>
      <c r="Y5" s="230">
        <v>465.7</v>
      </c>
      <c r="Z5" s="228">
        <v>20.3</v>
      </c>
      <c r="AA5" s="230">
        <v>726.1</v>
      </c>
      <c r="AB5" s="228">
        <v>47.2</v>
      </c>
      <c r="AC5" s="230">
        <v>528.20000000000005</v>
      </c>
      <c r="AD5" s="232">
        <v>2.6</v>
      </c>
    </row>
    <row r="6" spans="1:30" ht="16.5" customHeight="1" x14ac:dyDescent="0.2">
      <c r="A6" s="7"/>
      <c r="B6" s="7" t="s">
        <v>640</v>
      </c>
      <c r="C6" s="7"/>
      <c r="D6" s="7"/>
      <c r="E6" s="7"/>
      <c r="F6" s="7"/>
      <c r="G6" s="7"/>
      <c r="H6" s="7"/>
      <c r="I6" s="7"/>
      <c r="J6" s="7"/>
      <c r="K6" s="7"/>
      <c r="L6" s="9" t="s">
        <v>319</v>
      </c>
      <c r="M6" s="230">
        <v>516.20000000000005</v>
      </c>
      <c r="N6" s="232">
        <v>4.4000000000000004</v>
      </c>
      <c r="O6" s="230">
        <v>470.9</v>
      </c>
      <c r="P6" s="232">
        <v>4.8</v>
      </c>
      <c r="Q6" s="230">
        <v>524.79999999999995</v>
      </c>
      <c r="R6" s="232">
        <v>5.9</v>
      </c>
      <c r="S6" s="230">
        <v>499.6</v>
      </c>
      <c r="T6" s="232">
        <v>8.1999999999999993</v>
      </c>
      <c r="U6" s="230">
        <v>527.6</v>
      </c>
      <c r="V6" s="232">
        <v>9.1</v>
      </c>
      <c r="W6" s="230">
        <v>558.70000000000005</v>
      </c>
      <c r="X6" s="228">
        <v>17.2</v>
      </c>
      <c r="Y6" s="230">
        <v>502.9</v>
      </c>
      <c r="Z6" s="228">
        <v>21.5</v>
      </c>
      <c r="AA6" s="230">
        <v>723.6</v>
      </c>
      <c r="AB6" s="228">
        <v>48</v>
      </c>
      <c r="AC6" s="230">
        <v>507.9</v>
      </c>
      <c r="AD6" s="232">
        <v>2.5</v>
      </c>
    </row>
    <row r="7" spans="1:30" ht="16.5" customHeight="1" x14ac:dyDescent="0.2">
      <c r="A7" s="7"/>
      <c r="B7" s="7" t="s">
        <v>641</v>
      </c>
      <c r="C7" s="7"/>
      <c r="D7" s="7"/>
      <c r="E7" s="7"/>
      <c r="F7" s="7"/>
      <c r="G7" s="7"/>
      <c r="H7" s="7"/>
      <c r="I7" s="7"/>
      <c r="J7" s="7"/>
      <c r="K7" s="7"/>
      <c r="L7" s="9" t="s">
        <v>319</v>
      </c>
      <c r="M7" s="230">
        <v>518</v>
      </c>
      <c r="N7" s="232">
        <v>4.5</v>
      </c>
      <c r="O7" s="230">
        <v>503.1</v>
      </c>
      <c r="P7" s="232">
        <v>5</v>
      </c>
      <c r="Q7" s="230">
        <v>553</v>
      </c>
      <c r="R7" s="232">
        <v>6.2</v>
      </c>
      <c r="S7" s="230">
        <v>510.2</v>
      </c>
      <c r="T7" s="232">
        <v>8.4</v>
      </c>
      <c r="U7" s="230">
        <v>555.29999999999995</v>
      </c>
      <c r="V7" s="232">
        <v>9.5</v>
      </c>
      <c r="W7" s="230">
        <v>633.29999999999995</v>
      </c>
      <c r="X7" s="228">
        <v>18.399999999999999</v>
      </c>
      <c r="Y7" s="230">
        <v>568.79999999999995</v>
      </c>
      <c r="Z7" s="228">
        <v>23.3</v>
      </c>
      <c r="AA7" s="230">
        <v>708.9</v>
      </c>
      <c r="AB7" s="228">
        <v>47.8</v>
      </c>
      <c r="AC7" s="230">
        <v>528.4</v>
      </c>
      <c r="AD7" s="232">
        <v>2.6</v>
      </c>
    </row>
    <row r="8" spans="1:30" ht="16.5" customHeight="1" x14ac:dyDescent="0.2">
      <c r="A8" s="7"/>
      <c r="B8" s="7" t="s">
        <v>642</v>
      </c>
      <c r="C8" s="7"/>
      <c r="D8" s="7"/>
      <c r="E8" s="7"/>
      <c r="F8" s="7"/>
      <c r="G8" s="7"/>
      <c r="H8" s="7"/>
      <c r="I8" s="7"/>
      <c r="J8" s="7"/>
      <c r="K8" s="7"/>
      <c r="L8" s="9" t="s">
        <v>319</v>
      </c>
      <c r="M8" s="230">
        <v>541.29999999999995</v>
      </c>
      <c r="N8" s="232">
        <v>4.7</v>
      </c>
      <c r="O8" s="230">
        <v>515.70000000000005</v>
      </c>
      <c r="P8" s="232">
        <v>5.2</v>
      </c>
      <c r="Q8" s="230">
        <v>537.70000000000005</v>
      </c>
      <c r="R8" s="232">
        <v>6.2</v>
      </c>
      <c r="S8" s="230">
        <v>537.70000000000005</v>
      </c>
      <c r="T8" s="232">
        <v>8.6999999999999993</v>
      </c>
      <c r="U8" s="230">
        <v>536.4</v>
      </c>
      <c r="V8" s="232">
        <v>9.4</v>
      </c>
      <c r="W8" s="230">
        <v>630.29999999999995</v>
      </c>
      <c r="X8" s="228">
        <v>18.600000000000001</v>
      </c>
      <c r="Y8" s="230">
        <v>465.7</v>
      </c>
      <c r="Z8" s="228">
        <v>21.5</v>
      </c>
      <c r="AA8" s="230">
        <v>729.9</v>
      </c>
      <c r="AB8" s="228">
        <v>51</v>
      </c>
      <c r="AC8" s="230">
        <v>536</v>
      </c>
      <c r="AD8" s="232">
        <v>2.7</v>
      </c>
    </row>
    <row r="9" spans="1:30" ht="16.5" customHeight="1" x14ac:dyDescent="0.2">
      <c r="A9" s="7"/>
      <c r="B9" s="7" t="s">
        <v>116</v>
      </c>
      <c r="C9" s="7"/>
      <c r="D9" s="7"/>
      <c r="E9" s="7"/>
      <c r="F9" s="7"/>
      <c r="G9" s="7"/>
      <c r="H9" s="7"/>
      <c r="I9" s="7"/>
      <c r="J9" s="7"/>
      <c r="K9" s="7"/>
      <c r="L9" s="9" t="s">
        <v>319</v>
      </c>
      <c r="M9" s="230">
        <v>552.9</v>
      </c>
      <c r="N9" s="232">
        <v>4.8</v>
      </c>
      <c r="O9" s="230">
        <v>535.79999999999995</v>
      </c>
      <c r="P9" s="232">
        <v>5.3</v>
      </c>
      <c r="Q9" s="230">
        <v>557.4</v>
      </c>
      <c r="R9" s="232">
        <v>6.4</v>
      </c>
      <c r="S9" s="230">
        <v>537.1</v>
      </c>
      <c r="T9" s="232">
        <v>8.8000000000000007</v>
      </c>
      <c r="U9" s="230">
        <v>561</v>
      </c>
      <c r="V9" s="232">
        <v>9.6999999999999993</v>
      </c>
      <c r="W9" s="230">
        <v>644.29999999999995</v>
      </c>
      <c r="X9" s="228">
        <v>18.899999999999999</v>
      </c>
      <c r="Y9" s="230">
        <v>482.9</v>
      </c>
      <c r="Z9" s="228">
        <v>22.2</v>
      </c>
      <c r="AA9" s="230">
        <v>822.8</v>
      </c>
      <c r="AB9" s="228">
        <v>55.1</v>
      </c>
      <c r="AC9" s="230">
        <v>552.1</v>
      </c>
      <c r="AD9" s="232">
        <v>2.8</v>
      </c>
    </row>
    <row r="10" spans="1:30" ht="16.5" customHeight="1" x14ac:dyDescent="0.2">
      <c r="A10" s="7"/>
      <c r="B10" s="7" t="s">
        <v>117</v>
      </c>
      <c r="C10" s="7"/>
      <c r="D10" s="7"/>
      <c r="E10" s="7"/>
      <c r="F10" s="7"/>
      <c r="G10" s="7"/>
      <c r="H10" s="7"/>
      <c r="I10" s="7"/>
      <c r="J10" s="7"/>
      <c r="K10" s="7"/>
      <c r="L10" s="9" t="s">
        <v>319</v>
      </c>
      <c r="M10" s="230">
        <v>551.79999999999995</v>
      </c>
      <c r="N10" s="232">
        <v>4.8</v>
      </c>
      <c r="O10" s="230">
        <v>527.4</v>
      </c>
      <c r="P10" s="232">
        <v>5.4</v>
      </c>
      <c r="Q10" s="230">
        <v>553</v>
      </c>
      <c r="R10" s="232">
        <v>6.5</v>
      </c>
      <c r="S10" s="230">
        <v>527.20000000000005</v>
      </c>
      <c r="T10" s="232">
        <v>8.9</v>
      </c>
      <c r="U10" s="230">
        <v>554.20000000000005</v>
      </c>
      <c r="V10" s="232">
        <v>9.6999999999999993</v>
      </c>
      <c r="W10" s="230">
        <v>640.1</v>
      </c>
      <c r="X10" s="228">
        <v>19.100000000000001</v>
      </c>
      <c r="Y10" s="230">
        <v>488.7</v>
      </c>
      <c r="Z10" s="228">
        <v>22.7</v>
      </c>
      <c r="AA10" s="230">
        <v>832.1</v>
      </c>
      <c r="AB10" s="228">
        <v>56.5</v>
      </c>
      <c r="AC10" s="230">
        <v>547.20000000000005</v>
      </c>
      <c r="AD10" s="232">
        <v>2.8</v>
      </c>
    </row>
    <row r="11" spans="1:30" ht="16.5" customHeight="1" x14ac:dyDescent="0.2">
      <c r="A11" s="7"/>
      <c r="B11" s="7" t="s">
        <v>118</v>
      </c>
      <c r="C11" s="7"/>
      <c r="D11" s="7"/>
      <c r="E11" s="7"/>
      <c r="F11" s="7"/>
      <c r="G11" s="7"/>
      <c r="H11" s="7"/>
      <c r="I11" s="7"/>
      <c r="J11" s="7"/>
      <c r="K11" s="7"/>
      <c r="L11" s="9" t="s">
        <v>319</v>
      </c>
      <c r="M11" s="230">
        <v>545.29999999999995</v>
      </c>
      <c r="N11" s="232">
        <v>4.8</v>
      </c>
      <c r="O11" s="230">
        <v>511.8</v>
      </c>
      <c r="P11" s="232">
        <v>5.4</v>
      </c>
      <c r="Q11" s="230">
        <v>555.29999999999995</v>
      </c>
      <c r="R11" s="232">
        <v>6.6</v>
      </c>
      <c r="S11" s="230">
        <v>527.6</v>
      </c>
      <c r="T11" s="232">
        <v>9</v>
      </c>
      <c r="U11" s="230">
        <v>548.79999999999995</v>
      </c>
      <c r="V11" s="232">
        <v>9.8000000000000007</v>
      </c>
      <c r="W11" s="230">
        <v>650.1</v>
      </c>
      <c r="X11" s="228">
        <v>19.399999999999999</v>
      </c>
      <c r="Y11" s="230">
        <v>475.8</v>
      </c>
      <c r="Z11" s="228">
        <v>22.9</v>
      </c>
      <c r="AA11" s="230">
        <v>847.8</v>
      </c>
      <c r="AB11" s="228">
        <v>59.7</v>
      </c>
      <c r="AC11" s="230">
        <v>541.1</v>
      </c>
      <c r="AD11" s="232">
        <v>2.8</v>
      </c>
    </row>
    <row r="12" spans="1:30" ht="16.5" customHeight="1" x14ac:dyDescent="0.2">
      <c r="A12" s="7"/>
      <c r="B12" s="7" t="s">
        <v>119</v>
      </c>
      <c r="C12" s="7"/>
      <c r="D12" s="7"/>
      <c r="E12" s="7"/>
      <c r="F12" s="7"/>
      <c r="G12" s="7"/>
      <c r="H12" s="7"/>
      <c r="I12" s="7"/>
      <c r="J12" s="7"/>
      <c r="K12" s="7"/>
      <c r="L12" s="9" t="s">
        <v>319</v>
      </c>
      <c r="M12" s="230">
        <v>546.79999999999995</v>
      </c>
      <c r="N12" s="232">
        <v>4.9000000000000004</v>
      </c>
      <c r="O12" s="230">
        <v>525.1</v>
      </c>
      <c r="P12" s="232">
        <v>5.5</v>
      </c>
      <c r="Q12" s="230">
        <v>581.5</v>
      </c>
      <c r="R12" s="232">
        <v>6.8</v>
      </c>
      <c r="S12" s="230">
        <v>542.1</v>
      </c>
      <c r="T12" s="232">
        <v>9.3000000000000007</v>
      </c>
      <c r="U12" s="230">
        <v>574.20000000000005</v>
      </c>
      <c r="V12" s="228">
        <v>10</v>
      </c>
      <c r="W12" s="230">
        <v>660.8</v>
      </c>
      <c r="X12" s="228">
        <v>19.7</v>
      </c>
      <c r="Y12" s="230">
        <v>497.7</v>
      </c>
      <c r="Z12" s="228">
        <v>23.9</v>
      </c>
      <c r="AA12" s="230">
        <v>770.9</v>
      </c>
      <c r="AB12" s="228">
        <v>56.7</v>
      </c>
      <c r="AC12" s="230">
        <v>553.9</v>
      </c>
      <c r="AD12" s="232">
        <v>2.9</v>
      </c>
    </row>
    <row r="13" spans="1:30" ht="16.5" customHeight="1" x14ac:dyDescent="0.2">
      <c r="A13" s="13"/>
      <c r="B13" s="13" t="s">
        <v>120</v>
      </c>
      <c r="C13" s="13"/>
      <c r="D13" s="13"/>
      <c r="E13" s="13"/>
      <c r="F13" s="13"/>
      <c r="G13" s="13"/>
      <c r="H13" s="13"/>
      <c r="I13" s="13"/>
      <c r="J13" s="13"/>
      <c r="K13" s="13"/>
      <c r="L13" s="14" t="s">
        <v>319</v>
      </c>
      <c r="M13" s="231">
        <v>576.4</v>
      </c>
      <c r="N13" s="233">
        <v>5.0999999999999996</v>
      </c>
      <c r="O13" s="231">
        <v>555.79999999999995</v>
      </c>
      <c r="P13" s="233">
        <v>5.8</v>
      </c>
      <c r="Q13" s="231">
        <v>581</v>
      </c>
      <c r="R13" s="233">
        <v>6.9</v>
      </c>
      <c r="S13" s="231">
        <v>535.6</v>
      </c>
      <c r="T13" s="233">
        <v>9.4</v>
      </c>
      <c r="U13" s="231">
        <v>566.6</v>
      </c>
      <c r="V13" s="229">
        <v>10.1</v>
      </c>
      <c r="W13" s="231">
        <v>642.4</v>
      </c>
      <c r="X13" s="229">
        <v>19.600000000000001</v>
      </c>
      <c r="Y13" s="231">
        <v>513.1</v>
      </c>
      <c r="Z13" s="229">
        <v>24.7</v>
      </c>
      <c r="AA13" s="231">
        <v>795</v>
      </c>
      <c r="AB13" s="229">
        <v>62.1</v>
      </c>
      <c r="AC13" s="231">
        <v>570</v>
      </c>
      <c r="AD13" s="233">
        <v>2.9</v>
      </c>
    </row>
    <row r="14" spans="1:30" ht="4.5" customHeight="1" x14ac:dyDescent="0.2">
      <c r="A14" s="25"/>
      <c r="B14" s="25"/>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row>
    <row r="15" spans="1:30" ht="16.5" customHeight="1" x14ac:dyDescent="0.2">
      <c r="A15" s="25"/>
      <c r="B15" s="25"/>
      <c r="C15" s="345" t="s">
        <v>643</v>
      </c>
      <c r="D15" s="345"/>
      <c r="E15" s="345"/>
      <c r="F15" s="345"/>
      <c r="G15" s="345"/>
      <c r="H15" s="345"/>
      <c r="I15" s="345"/>
      <c r="J15" s="345"/>
      <c r="K15" s="345"/>
      <c r="L15" s="345"/>
      <c r="M15" s="345"/>
      <c r="N15" s="345"/>
      <c r="O15" s="345"/>
      <c r="P15" s="345"/>
      <c r="Q15" s="345"/>
      <c r="R15" s="345"/>
      <c r="S15" s="345"/>
      <c r="T15" s="345"/>
      <c r="U15" s="345"/>
      <c r="V15" s="345"/>
      <c r="W15" s="345"/>
      <c r="X15" s="345"/>
      <c r="Y15" s="345"/>
      <c r="Z15" s="345"/>
      <c r="AA15" s="345"/>
      <c r="AB15" s="345"/>
      <c r="AC15" s="345"/>
      <c r="AD15" s="345"/>
    </row>
    <row r="16" spans="1:30" ht="4.5" customHeight="1" x14ac:dyDescent="0.2">
      <c r="A16" s="25"/>
      <c r="B16" s="25"/>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row>
    <row r="17" spans="1:30" ht="16.5" customHeight="1" x14ac:dyDescent="0.2">
      <c r="A17" s="25" t="s">
        <v>79</v>
      </c>
      <c r="B17" s="25"/>
      <c r="C17" s="345" t="s">
        <v>153</v>
      </c>
      <c r="D17" s="345"/>
      <c r="E17" s="345"/>
      <c r="F17" s="345"/>
      <c r="G17" s="345"/>
      <c r="H17" s="345"/>
      <c r="I17" s="345"/>
      <c r="J17" s="345"/>
      <c r="K17" s="345"/>
      <c r="L17" s="345"/>
      <c r="M17" s="345"/>
      <c r="N17" s="345"/>
      <c r="O17" s="345"/>
      <c r="P17" s="345"/>
      <c r="Q17" s="345"/>
      <c r="R17" s="345"/>
      <c r="S17" s="345"/>
      <c r="T17" s="345"/>
      <c r="U17" s="345"/>
      <c r="V17" s="345"/>
      <c r="W17" s="345"/>
      <c r="X17" s="345"/>
      <c r="Y17" s="345"/>
      <c r="Z17" s="345"/>
      <c r="AA17" s="345"/>
      <c r="AB17" s="345"/>
      <c r="AC17" s="345"/>
      <c r="AD17" s="345"/>
    </row>
    <row r="18" spans="1:30" ht="29.45" customHeight="1" x14ac:dyDescent="0.2">
      <c r="A18" s="25" t="s">
        <v>80</v>
      </c>
      <c r="B18" s="25"/>
      <c r="C18" s="345" t="s">
        <v>522</v>
      </c>
      <c r="D18" s="345"/>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row>
    <row r="19" spans="1:30" ht="16.5" customHeight="1" x14ac:dyDescent="0.2">
      <c r="A19" s="25" t="s">
        <v>81</v>
      </c>
      <c r="B19" s="25"/>
      <c r="C19" s="345" t="s">
        <v>644</v>
      </c>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row>
    <row r="20" spans="1:30" ht="16.5" customHeight="1" x14ac:dyDescent="0.2">
      <c r="A20" s="25" t="s">
        <v>82</v>
      </c>
      <c r="B20" s="25"/>
      <c r="C20" s="345" t="s">
        <v>527</v>
      </c>
      <c r="D20" s="345"/>
      <c r="E20" s="345"/>
      <c r="F20" s="345"/>
      <c r="G20" s="345"/>
      <c r="H20" s="345"/>
      <c r="I20" s="345"/>
      <c r="J20" s="345"/>
      <c r="K20" s="345"/>
      <c r="L20" s="345"/>
      <c r="M20" s="345"/>
      <c r="N20" s="345"/>
      <c r="O20" s="345"/>
      <c r="P20" s="345"/>
      <c r="Q20" s="345"/>
      <c r="R20" s="345"/>
      <c r="S20" s="345"/>
      <c r="T20" s="345"/>
      <c r="U20" s="345"/>
      <c r="V20" s="345"/>
      <c r="W20" s="345"/>
      <c r="X20" s="345"/>
      <c r="Y20" s="345"/>
      <c r="Z20" s="345"/>
      <c r="AA20" s="345"/>
      <c r="AB20" s="345"/>
      <c r="AC20" s="345"/>
      <c r="AD20" s="345"/>
    </row>
    <row r="21" spans="1:30" ht="29.45" customHeight="1" x14ac:dyDescent="0.2">
      <c r="A21" s="25" t="s">
        <v>83</v>
      </c>
      <c r="B21" s="25"/>
      <c r="C21" s="345" t="s">
        <v>645</v>
      </c>
      <c r="D21" s="345"/>
      <c r="E21" s="345"/>
      <c r="F21" s="345"/>
      <c r="G21" s="345"/>
      <c r="H21" s="345"/>
      <c r="I21" s="345"/>
      <c r="J21" s="345"/>
      <c r="K21" s="345"/>
      <c r="L21" s="345"/>
      <c r="M21" s="345"/>
      <c r="N21" s="345"/>
      <c r="O21" s="345"/>
      <c r="P21" s="345"/>
      <c r="Q21" s="345"/>
      <c r="R21" s="345"/>
      <c r="S21" s="345"/>
      <c r="T21" s="345"/>
      <c r="U21" s="345"/>
      <c r="V21" s="345"/>
      <c r="W21" s="345"/>
      <c r="X21" s="345"/>
      <c r="Y21" s="345"/>
      <c r="Z21" s="345"/>
      <c r="AA21" s="345"/>
      <c r="AB21" s="345"/>
      <c r="AC21" s="345"/>
      <c r="AD21" s="345"/>
    </row>
    <row r="22" spans="1:30" ht="55.15" customHeight="1" x14ac:dyDescent="0.2">
      <c r="A22" s="25" t="s">
        <v>84</v>
      </c>
      <c r="B22" s="25"/>
      <c r="C22" s="345" t="s">
        <v>93</v>
      </c>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c r="AD22" s="345"/>
    </row>
    <row r="23" spans="1:30" ht="16.5" customHeight="1" x14ac:dyDescent="0.2">
      <c r="A23" s="25" t="s">
        <v>85</v>
      </c>
      <c r="B23" s="25"/>
      <c r="C23" s="345" t="s">
        <v>529</v>
      </c>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c r="AD23" s="345"/>
    </row>
    <row r="24" spans="1:30" ht="16.5" customHeight="1" x14ac:dyDescent="0.2">
      <c r="A24" s="25" t="s">
        <v>86</v>
      </c>
      <c r="B24" s="25"/>
      <c r="C24" s="345" t="s">
        <v>646</v>
      </c>
      <c r="D24" s="345"/>
      <c r="E24" s="345"/>
      <c r="F24" s="345"/>
      <c r="G24" s="345"/>
      <c r="H24" s="345"/>
      <c r="I24" s="345"/>
      <c r="J24" s="345"/>
      <c r="K24" s="345"/>
      <c r="L24" s="345"/>
      <c r="M24" s="345"/>
      <c r="N24" s="345"/>
      <c r="O24" s="345"/>
      <c r="P24" s="345"/>
      <c r="Q24" s="345"/>
      <c r="R24" s="345"/>
      <c r="S24" s="345"/>
      <c r="T24" s="345"/>
      <c r="U24" s="345"/>
      <c r="V24" s="345"/>
      <c r="W24" s="345"/>
      <c r="X24" s="345"/>
      <c r="Y24" s="345"/>
      <c r="Z24" s="345"/>
      <c r="AA24" s="345"/>
      <c r="AB24" s="345"/>
      <c r="AC24" s="345"/>
      <c r="AD24" s="345"/>
    </row>
    <row r="25" spans="1:30" ht="29.45" customHeight="1" x14ac:dyDescent="0.2">
      <c r="A25" s="25" t="s">
        <v>184</v>
      </c>
      <c r="B25" s="25"/>
      <c r="C25" s="345" t="s">
        <v>530</v>
      </c>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c r="AB25" s="345"/>
      <c r="AC25" s="345"/>
      <c r="AD25" s="345"/>
    </row>
    <row r="26" spans="1:30" ht="4.5" customHeight="1" x14ac:dyDescent="0.2"/>
    <row r="27" spans="1:30" ht="16.5" customHeight="1" x14ac:dyDescent="0.2">
      <c r="A27" s="26" t="s">
        <v>95</v>
      </c>
      <c r="B27" s="25"/>
      <c r="C27" s="25"/>
      <c r="D27" s="25"/>
      <c r="E27" s="345" t="s">
        <v>647</v>
      </c>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row>
  </sheetData>
  <mergeCells count="21">
    <mergeCell ref="E27:AD27"/>
    <mergeCell ref="C21:AD21"/>
    <mergeCell ref="C22:AD22"/>
    <mergeCell ref="C23:AD23"/>
    <mergeCell ref="C24:AD24"/>
    <mergeCell ref="C25:AD25"/>
    <mergeCell ref="C15:AD15"/>
    <mergeCell ref="C17:AD17"/>
    <mergeCell ref="C18:AD18"/>
    <mergeCell ref="C19:AD19"/>
    <mergeCell ref="C20:AD20"/>
    <mergeCell ref="W2:X2"/>
    <mergeCell ref="Y2:Z2"/>
    <mergeCell ref="AA2:AB2"/>
    <mergeCell ref="AC2:AD2"/>
    <mergeCell ref="K1:AD1"/>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EA.31</oddHeader>
    <oddFooter>&amp;L&amp;"Arial"&amp;8REPORT ON
GOVERNMENT
SERVICES 2022&amp;R&amp;"Arial"&amp;8HEALTH SECTOR
OVERVIEW
PAGE &amp;B&amp;P&amp;B</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AA41"/>
  <sheetViews>
    <sheetView showGridLines="0" workbookViewId="0"/>
  </sheetViews>
  <sheetFormatPr defaultColWidth="11.42578125" defaultRowHeight="12.75" x14ac:dyDescent="0.2"/>
  <cols>
    <col min="1" max="10" width="1.85546875" customWidth="1"/>
    <col min="11" max="11" width="10" customWidth="1"/>
    <col min="12" max="12" width="8.85546875" customWidth="1"/>
    <col min="13" max="13" width="7.5703125" customWidth="1"/>
    <col min="14" max="14" width="7.140625" customWidth="1"/>
    <col min="15" max="16" width="7.5703125" customWidth="1"/>
    <col min="17" max="17" width="7.140625" customWidth="1"/>
    <col min="18" max="18" width="7.5703125" customWidth="1"/>
    <col min="19" max="19" width="7.140625" customWidth="1"/>
    <col min="20" max="20" width="7.5703125" customWidth="1"/>
    <col min="21" max="21" width="7.140625" customWidth="1"/>
    <col min="22" max="24" width="7.5703125" customWidth="1"/>
    <col min="25" max="25" width="7.140625" customWidth="1"/>
    <col min="26" max="26" width="7.5703125" customWidth="1"/>
    <col min="27" max="27" width="7.140625" customWidth="1"/>
  </cols>
  <sheetData>
    <row r="1" spans="1:27" ht="17.45" customHeight="1" x14ac:dyDescent="0.2">
      <c r="A1" s="8" t="s">
        <v>648</v>
      </c>
      <c r="B1" s="8"/>
      <c r="C1" s="8"/>
      <c r="D1" s="8"/>
      <c r="E1" s="8"/>
      <c r="F1" s="8"/>
      <c r="G1" s="8"/>
      <c r="H1" s="8"/>
      <c r="I1" s="8"/>
      <c r="J1" s="8"/>
      <c r="K1" s="352" t="s">
        <v>649</v>
      </c>
      <c r="L1" s="353"/>
      <c r="M1" s="353"/>
      <c r="N1" s="353"/>
      <c r="O1" s="353"/>
      <c r="P1" s="353"/>
      <c r="Q1" s="353"/>
      <c r="R1" s="353"/>
      <c r="S1" s="353"/>
      <c r="T1" s="353"/>
      <c r="U1" s="353"/>
      <c r="V1" s="353"/>
      <c r="W1" s="353"/>
      <c r="X1" s="353"/>
      <c r="Y1" s="353"/>
      <c r="Z1" s="353"/>
      <c r="AA1" s="353"/>
    </row>
    <row r="2" spans="1:27" ht="16.5" customHeight="1" x14ac:dyDescent="0.2">
      <c r="A2" s="11"/>
      <c r="B2" s="11"/>
      <c r="C2" s="11"/>
      <c r="D2" s="11"/>
      <c r="E2" s="11"/>
      <c r="F2" s="11"/>
      <c r="G2" s="11"/>
      <c r="H2" s="11"/>
      <c r="I2" s="11"/>
      <c r="J2" s="11"/>
      <c r="K2" s="11"/>
      <c r="L2" s="12" t="s">
        <v>59</v>
      </c>
      <c r="M2" s="349" t="s">
        <v>650</v>
      </c>
      <c r="N2" s="350"/>
      <c r="O2" s="12" t="s">
        <v>651</v>
      </c>
      <c r="P2" s="349" t="s">
        <v>652</v>
      </c>
      <c r="Q2" s="350"/>
      <c r="R2" s="349" t="s">
        <v>653</v>
      </c>
      <c r="S2" s="350"/>
      <c r="T2" s="349" t="s">
        <v>654</v>
      </c>
      <c r="U2" s="350"/>
      <c r="V2" s="12" t="s">
        <v>655</v>
      </c>
      <c r="W2" s="12" t="s">
        <v>656</v>
      </c>
      <c r="X2" s="349" t="s">
        <v>657</v>
      </c>
      <c r="Y2" s="350"/>
      <c r="Z2" s="349" t="s">
        <v>658</v>
      </c>
      <c r="AA2" s="350"/>
    </row>
    <row r="3" spans="1:27" ht="16.5" customHeight="1" x14ac:dyDescent="0.2">
      <c r="A3" s="7" t="s">
        <v>513</v>
      </c>
      <c r="B3" s="7"/>
      <c r="C3" s="7"/>
      <c r="D3" s="7"/>
      <c r="E3" s="7"/>
      <c r="F3" s="7"/>
      <c r="G3" s="7"/>
      <c r="H3" s="7"/>
      <c r="I3" s="7"/>
      <c r="J3" s="7"/>
      <c r="K3" s="7"/>
      <c r="L3" s="9"/>
      <c r="M3" s="10"/>
      <c r="N3" s="7"/>
      <c r="O3" s="9"/>
      <c r="P3" s="10"/>
      <c r="Q3" s="7"/>
      <c r="R3" s="10"/>
      <c r="S3" s="7"/>
      <c r="T3" s="10"/>
      <c r="U3" s="7"/>
      <c r="V3" s="9"/>
      <c r="W3" s="9"/>
      <c r="X3" s="10"/>
      <c r="Y3" s="7"/>
      <c r="Z3" s="10"/>
      <c r="AA3" s="7"/>
    </row>
    <row r="4" spans="1:27" ht="16.5" customHeight="1" x14ac:dyDescent="0.2">
      <c r="A4" s="7"/>
      <c r="B4" s="7" t="s">
        <v>637</v>
      </c>
      <c r="C4" s="7"/>
      <c r="D4" s="7"/>
      <c r="E4" s="7"/>
      <c r="F4" s="7"/>
      <c r="G4" s="7"/>
      <c r="H4" s="7"/>
      <c r="I4" s="7"/>
      <c r="J4" s="7"/>
      <c r="K4" s="7"/>
      <c r="L4" s="9"/>
      <c r="M4" s="10"/>
      <c r="N4" s="7"/>
      <c r="O4" s="9"/>
      <c r="P4" s="10"/>
      <c r="Q4" s="7"/>
      <c r="R4" s="10"/>
      <c r="S4" s="7"/>
      <c r="T4" s="10"/>
      <c r="U4" s="7"/>
      <c r="V4" s="9"/>
      <c r="W4" s="9"/>
      <c r="X4" s="10"/>
      <c r="Y4" s="7"/>
      <c r="Z4" s="10"/>
      <c r="AA4" s="7"/>
    </row>
    <row r="5" spans="1:27" ht="29.45" customHeight="1" x14ac:dyDescent="0.2">
      <c r="A5" s="7"/>
      <c r="B5" s="7"/>
      <c r="C5" s="351" t="s">
        <v>659</v>
      </c>
      <c r="D5" s="351"/>
      <c r="E5" s="351"/>
      <c r="F5" s="351"/>
      <c r="G5" s="351"/>
      <c r="H5" s="351"/>
      <c r="I5" s="351"/>
      <c r="J5" s="351"/>
      <c r="K5" s="351"/>
      <c r="L5" s="9" t="s">
        <v>319</v>
      </c>
      <c r="M5" s="238">
        <v>799.3</v>
      </c>
      <c r="N5" s="241">
        <v>51.5</v>
      </c>
      <c r="O5" s="234" t="s">
        <v>181</v>
      </c>
      <c r="P5" s="238">
        <v>975.7</v>
      </c>
      <c r="Q5" s="241">
        <v>68.099999999999994</v>
      </c>
      <c r="R5" s="236">
        <v>1228.2</v>
      </c>
      <c r="S5" s="237">
        <v>117.7</v>
      </c>
      <c r="T5" s="236">
        <v>1034.0999999999999</v>
      </c>
      <c r="U5" s="237">
        <v>155.1</v>
      </c>
      <c r="V5" s="234" t="s">
        <v>181</v>
      </c>
      <c r="W5" s="234" t="s">
        <v>181</v>
      </c>
      <c r="X5" s="236">
        <v>1244.2</v>
      </c>
      <c r="Y5" s="237">
        <v>134.19999999999999</v>
      </c>
      <c r="Z5" s="238">
        <v>966.1</v>
      </c>
      <c r="AA5" s="241">
        <v>36.6</v>
      </c>
    </row>
    <row r="6" spans="1:27" ht="16.5" customHeight="1" x14ac:dyDescent="0.2">
      <c r="A6" s="7"/>
      <c r="B6" s="7"/>
      <c r="C6" s="7" t="s">
        <v>77</v>
      </c>
      <c r="D6" s="7"/>
      <c r="E6" s="7"/>
      <c r="F6" s="7"/>
      <c r="G6" s="7"/>
      <c r="H6" s="7"/>
      <c r="I6" s="7"/>
      <c r="J6" s="7"/>
      <c r="K6" s="7"/>
      <c r="L6" s="9" t="s">
        <v>319</v>
      </c>
      <c r="M6" s="238">
        <v>500.5</v>
      </c>
      <c r="N6" s="242">
        <v>4.4000000000000004</v>
      </c>
      <c r="O6" s="234" t="s">
        <v>181</v>
      </c>
      <c r="P6" s="238">
        <v>501.6</v>
      </c>
      <c r="Q6" s="242">
        <v>5.7</v>
      </c>
      <c r="R6" s="238">
        <v>479.3</v>
      </c>
      <c r="S6" s="242">
        <v>7.9</v>
      </c>
      <c r="T6" s="238">
        <v>537</v>
      </c>
      <c r="U6" s="242">
        <v>9.3000000000000007</v>
      </c>
      <c r="V6" s="234" t="s">
        <v>181</v>
      </c>
      <c r="W6" s="234" t="s">
        <v>181</v>
      </c>
      <c r="X6" s="238">
        <v>490.5</v>
      </c>
      <c r="Y6" s="241">
        <v>40.1</v>
      </c>
      <c r="Z6" s="238">
        <v>502.2</v>
      </c>
      <c r="AA6" s="242">
        <v>3</v>
      </c>
    </row>
    <row r="7" spans="1:27" ht="16.5" customHeight="1" x14ac:dyDescent="0.2">
      <c r="A7" s="7"/>
      <c r="B7" s="7" t="s">
        <v>660</v>
      </c>
      <c r="C7" s="7"/>
      <c r="D7" s="7"/>
      <c r="E7" s="7"/>
      <c r="F7" s="7"/>
      <c r="G7" s="7"/>
      <c r="H7" s="7"/>
      <c r="I7" s="7"/>
      <c r="J7" s="7"/>
      <c r="K7" s="7"/>
      <c r="L7" s="9" t="s">
        <v>661</v>
      </c>
      <c r="M7" s="239">
        <v>1.6</v>
      </c>
      <c r="N7" s="7"/>
      <c r="O7" s="234" t="s">
        <v>181</v>
      </c>
      <c r="P7" s="239">
        <v>1.9</v>
      </c>
      <c r="Q7" s="7"/>
      <c r="R7" s="239">
        <v>2.6</v>
      </c>
      <c r="S7" s="7"/>
      <c r="T7" s="239">
        <v>1.9</v>
      </c>
      <c r="U7" s="7"/>
      <c r="V7" s="234" t="s">
        <v>181</v>
      </c>
      <c r="W7" s="234" t="s">
        <v>181</v>
      </c>
      <c r="X7" s="239">
        <v>2.5</v>
      </c>
      <c r="Y7" s="7"/>
      <c r="Z7" s="239">
        <v>1.9</v>
      </c>
      <c r="AA7" s="7"/>
    </row>
    <row r="8" spans="1:27" ht="16.5" customHeight="1" x14ac:dyDescent="0.2">
      <c r="A8" s="7" t="s">
        <v>69</v>
      </c>
      <c r="B8" s="7"/>
      <c r="C8" s="7"/>
      <c r="D8" s="7"/>
      <c r="E8" s="7"/>
      <c r="F8" s="7"/>
      <c r="G8" s="7"/>
      <c r="H8" s="7"/>
      <c r="I8" s="7"/>
      <c r="J8" s="7"/>
      <c r="K8" s="7"/>
      <c r="L8" s="9"/>
      <c r="M8" s="10"/>
      <c r="N8" s="7"/>
      <c r="O8" s="9"/>
      <c r="P8" s="10"/>
      <c r="Q8" s="7"/>
      <c r="R8" s="10"/>
      <c r="S8" s="7"/>
      <c r="T8" s="10"/>
      <c r="U8" s="7"/>
      <c r="V8" s="9"/>
      <c r="W8" s="9"/>
      <c r="X8" s="10"/>
      <c r="Y8" s="7"/>
      <c r="Z8" s="10"/>
      <c r="AA8" s="7"/>
    </row>
    <row r="9" spans="1:27" ht="16.5" customHeight="1" x14ac:dyDescent="0.2">
      <c r="A9" s="7"/>
      <c r="B9" s="7" t="s">
        <v>637</v>
      </c>
      <c r="C9" s="7"/>
      <c r="D9" s="7"/>
      <c r="E9" s="7"/>
      <c r="F9" s="7"/>
      <c r="G9" s="7"/>
      <c r="H9" s="7"/>
      <c r="I9" s="7"/>
      <c r="J9" s="7"/>
      <c r="K9" s="7"/>
      <c r="L9" s="9"/>
      <c r="M9" s="10"/>
      <c r="N9" s="7"/>
      <c r="O9" s="9"/>
      <c r="P9" s="10"/>
      <c r="Q9" s="7"/>
      <c r="R9" s="10"/>
      <c r="S9" s="7"/>
      <c r="T9" s="10"/>
      <c r="U9" s="7"/>
      <c r="V9" s="9"/>
      <c r="W9" s="9"/>
      <c r="X9" s="10"/>
      <c r="Y9" s="7"/>
      <c r="Z9" s="10"/>
      <c r="AA9" s="7"/>
    </row>
    <row r="10" spans="1:27" ht="29.45" customHeight="1" x14ac:dyDescent="0.2">
      <c r="A10" s="7"/>
      <c r="B10" s="7"/>
      <c r="C10" s="351" t="s">
        <v>662</v>
      </c>
      <c r="D10" s="351"/>
      <c r="E10" s="351"/>
      <c r="F10" s="351"/>
      <c r="G10" s="351"/>
      <c r="H10" s="351"/>
      <c r="I10" s="351"/>
      <c r="J10" s="351"/>
      <c r="K10" s="351"/>
      <c r="L10" s="9" t="s">
        <v>319</v>
      </c>
      <c r="M10" s="238">
        <v>778.7</v>
      </c>
      <c r="N10" s="241">
        <v>51.6</v>
      </c>
      <c r="O10" s="234" t="s">
        <v>181</v>
      </c>
      <c r="P10" s="238">
        <v>966.1</v>
      </c>
      <c r="Q10" s="241">
        <v>70.8</v>
      </c>
      <c r="R10" s="236">
        <v>1140.0999999999999</v>
      </c>
      <c r="S10" s="237">
        <v>113.8</v>
      </c>
      <c r="T10" s="238">
        <v>968.7</v>
      </c>
      <c r="U10" s="237">
        <v>147.5</v>
      </c>
      <c r="V10" s="234" t="s">
        <v>181</v>
      </c>
      <c r="W10" s="234" t="s">
        <v>181</v>
      </c>
      <c r="X10" s="236">
        <v>1313.4</v>
      </c>
      <c r="Y10" s="237">
        <v>145.30000000000001</v>
      </c>
      <c r="Z10" s="238">
        <v>945.1</v>
      </c>
      <c r="AA10" s="241">
        <v>37.1</v>
      </c>
    </row>
    <row r="11" spans="1:27" ht="16.5" customHeight="1" x14ac:dyDescent="0.2">
      <c r="A11" s="7"/>
      <c r="B11" s="7"/>
      <c r="C11" s="7" t="s">
        <v>77</v>
      </c>
      <c r="D11" s="7"/>
      <c r="E11" s="7"/>
      <c r="F11" s="7"/>
      <c r="G11" s="7"/>
      <c r="H11" s="7"/>
      <c r="I11" s="7"/>
      <c r="J11" s="7"/>
      <c r="K11" s="7"/>
      <c r="L11" s="9" t="s">
        <v>319</v>
      </c>
      <c r="M11" s="238">
        <v>551.4</v>
      </c>
      <c r="N11" s="242">
        <v>4.7</v>
      </c>
      <c r="O11" s="234" t="s">
        <v>181</v>
      </c>
      <c r="P11" s="238">
        <v>541.9</v>
      </c>
      <c r="Q11" s="242">
        <v>6</v>
      </c>
      <c r="R11" s="238">
        <v>503.6</v>
      </c>
      <c r="S11" s="242">
        <v>8.3000000000000007</v>
      </c>
      <c r="T11" s="238">
        <v>566.4</v>
      </c>
      <c r="U11" s="242">
        <v>9.6</v>
      </c>
      <c r="V11" s="234" t="s">
        <v>181</v>
      </c>
      <c r="W11" s="234" t="s">
        <v>181</v>
      </c>
      <c r="X11" s="238">
        <v>524.5</v>
      </c>
      <c r="Y11" s="241">
        <v>42.9</v>
      </c>
      <c r="Z11" s="238">
        <v>544</v>
      </c>
      <c r="AA11" s="242">
        <v>3.2</v>
      </c>
    </row>
    <row r="12" spans="1:27" ht="16.5" customHeight="1" x14ac:dyDescent="0.2">
      <c r="A12" s="7"/>
      <c r="B12" s="7" t="s">
        <v>660</v>
      </c>
      <c r="C12" s="7"/>
      <c r="D12" s="7"/>
      <c r="E12" s="7"/>
      <c r="F12" s="7"/>
      <c r="G12" s="7"/>
      <c r="H12" s="7"/>
      <c r="I12" s="7"/>
      <c r="J12" s="7"/>
      <c r="K12" s="7"/>
      <c r="L12" s="9" t="s">
        <v>661</v>
      </c>
      <c r="M12" s="239">
        <v>1.4</v>
      </c>
      <c r="N12" s="7"/>
      <c r="O12" s="234" t="s">
        <v>181</v>
      </c>
      <c r="P12" s="239">
        <v>1.8</v>
      </c>
      <c r="Q12" s="7"/>
      <c r="R12" s="239">
        <v>2.2999999999999998</v>
      </c>
      <c r="S12" s="7"/>
      <c r="T12" s="239">
        <v>1.7</v>
      </c>
      <c r="U12" s="7"/>
      <c r="V12" s="234" t="s">
        <v>181</v>
      </c>
      <c r="W12" s="234" t="s">
        <v>181</v>
      </c>
      <c r="X12" s="239">
        <v>2.5</v>
      </c>
      <c r="Y12" s="7"/>
      <c r="Z12" s="239">
        <v>1.7</v>
      </c>
      <c r="AA12" s="7"/>
    </row>
    <row r="13" spans="1:27" ht="16.5" customHeight="1" x14ac:dyDescent="0.2">
      <c r="A13" s="7" t="s">
        <v>113</v>
      </c>
      <c r="B13" s="7"/>
      <c r="C13" s="7"/>
      <c r="D13" s="7"/>
      <c r="E13" s="7"/>
      <c r="F13" s="7"/>
      <c r="G13" s="7"/>
      <c r="H13" s="7"/>
      <c r="I13" s="7"/>
      <c r="J13" s="7"/>
      <c r="K13" s="7"/>
      <c r="L13" s="9"/>
      <c r="M13" s="10"/>
      <c r="N13" s="7"/>
      <c r="O13" s="9"/>
      <c r="P13" s="10"/>
      <c r="Q13" s="7"/>
      <c r="R13" s="10"/>
      <c r="S13" s="7"/>
      <c r="T13" s="10"/>
      <c r="U13" s="7"/>
      <c r="V13" s="9"/>
      <c r="W13" s="9"/>
      <c r="X13" s="10"/>
      <c r="Y13" s="7"/>
      <c r="Z13" s="10"/>
      <c r="AA13" s="7"/>
    </row>
    <row r="14" spans="1:27" ht="16.5" customHeight="1" x14ac:dyDescent="0.2">
      <c r="A14" s="7"/>
      <c r="B14" s="7" t="s">
        <v>637</v>
      </c>
      <c r="C14" s="7"/>
      <c r="D14" s="7"/>
      <c r="E14" s="7"/>
      <c r="F14" s="7"/>
      <c r="G14" s="7"/>
      <c r="H14" s="7"/>
      <c r="I14" s="7"/>
      <c r="J14" s="7"/>
      <c r="K14" s="7"/>
      <c r="L14" s="9"/>
      <c r="M14" s="10"/>
      <c r="N14" s="7"/>
      <c r="O14" s="9"/>
      <c r="P14" s="10"/>
      <c r="Q14" s="7"/>
      <c r="R14" s="10"/>
      <c r="S14" s="7"/>
      <c r="T14" s="10"/>
      <c r="U14" s="7"/>
      <c r="V14" s="9"/>
      <c r="W14" s="9"/>
      <c r="X14" s="10"/>
      <c r="Y14" s="7"/>
      <c r="Z14" s="10"/>
      <c r="AA14" s="7"/>
    </row>
    <row r="15" spans="1:27" ht="29.45" customHeight="1" x14ac:dyDescent="0.2">
      <c r="A15" s="7"/>
      <c r="B15" s="7"/>
      <c r="C15" s="351" t="s">
        <v>662</v>
      </c>
      <c r="D15" s="351"/>
      <c r="E15" s="351"/>
      <c r="F15" s="351"/>
      <c r="G15" s="351"/>
      <c r="H15" s="351"/>
      <c r="I15" s="351"/>
      <c r="J15" s="351"/>
      <c r="K15" s="351"/>
      <c r="L15" s="9" t="s">
        <v>319</v>
      </c>
      <c r="M15" s="238">
        <v>728.9</v>
      </c>
      <c r="N15" s="241">
        <v>52.3</v>
      </c>
      <c r="O15" s="234" t="s">
        <v>181</v>
      </c>
      <c r="P15" s="238">
        <v>948</v>
      </c>
      <c r="Q15" s="241">
        <v>72.2</v>
      </c>
      <c r="R15" s="236">
        <v>1108.3</v>
      </c>
      <c r="S15" s="237">
        <v>113.3</v>
      </c>
      <c r="T15" s="236">
        <v>1053</v>
      </c>
      <c r="U15" s="237">
        <v>161</v>
      </c>
      <c r="V15" s="234" t="s">
        <v>181</v>
      </c>
      <c r="W15" s="234" t="s">
        <v>181</v>
      </c>
      <c r="X15" s="236">
        <v>1417.7</v>
      </c>
      <c r="Y15" s="237">
        <v>154.5</v>
      </c>
      <c r="Z15" s="238">
        <v>932.6</v>
      </c>
      <c r="AA15" s="241">
        <v>38.1</v>
      </c>
    </row>
    <row r="16" spans="1:27" ht="16.5" customHeight="1" x14ac:dyDescent="0.2">
      <c r="A16" s="7"/>
      <c r="B16" s="7"/>
      <c r="C16" s="7" t="s">
        <v>77</v>
      </c>
      <c r="D16" s="7"/>
      <c r="E16" s="7"/>
      <c r="F16" s="7"/>
      <c r="G16" s="7"/>
      <c r="H16" s="7"/>
      <c r="I16" s="7"/>
      <c r="J16" s="7"/>
      <c r="K16" s="7"/>
      <c r="L16" s="9" t="s">
        <v>319</v>
      </c>
      <c r="M16" s="238">
        <v>542.70000000000005</v>
      </c>
      <c r="N16" s="242">
        <v>4.7</v>
      </c>
      <c r="O16" s="234" t="s">
        <v>181</v>
      </c>
      <c r="P16" s="238">
        <v>537.5</v>
      </c>
      <c r="Q16" s="242">
        <v>6.1</v>
      </c>
      <c r="R16" s="238">
        <v>508.2</v>
      </c>
      <c r="S16" s="242">
        <v>8.4</v>
      </c>
      <c r="T16" s="238">
        <v>564.6</v>
      </c>
      <c r="U16" s="242">
        <v>9.6999999999999993</v>
      </c>
      <c r="V16" s="234" t="s">
        <v>181</v>
      </c>
      <c r="W16" s="234" t="s">
        <v>181</v>
      </c>
      <c r="X16" s="238">
        <v>516.9</v>
      </c>
      <c r="Y16" s="241">
        <v>44.2</v>
      </c>
      <c r="Z16" s="238">
        <v>539.20000000000005</v>
      </c>
      <c r="AA16" s="242">
        <v>3.2</v>
      </c>
    </row>
    <row r="17" spans="1:27" ht="16.5" customHeight="1" x14ac:dyDescent="0.2">
      <c r="A17" s="7"/>
      <c r="B17" s="7" t="s">
        <v>660</v>
      </c>
      <c r="C17" s="7"/>
      <c r="D17" s="7"/>
      <c r="E17" s="7"/>
      <c r="F17" s="7"/>
      <c r="G17" s="7"/>
      <c r="H17" s="7"/>
      <c r="I17" s="7"/>
      <c r="J17" s="7"/>
      <c r="K17" s="7"/>
      <c r="L17" s="9" t="s">
        <v>661</v>
      </c>
      <c r="M17" s="239">
        <v>1.3</v>
      </c>
      <c r="N17" s="7"/>
      <c r="O17" s="234" t="s">
        <v>181</v>
      </c>
      <c r="P17" s="239">
        <v>1.8</v>
      </c>
      <c r="Q17" s="7"/>
      <c r="R17" s="239">
        <v>2.2000000000000002</v>
      </c>
      <c r="S17" s="7"/>
      <c r="T17" s="239">
        <v>1.9</v>
      </c>
      <c r="U17" s="7"/>
      <c r="V17" s="234" t="s">
        <v>181</v>
      </c>
      <c r="W17" s="234" t="s">
        <v>181</v>
      </c>
      <c r="X17" s="239">
        <v>2.7</v>
      </c>
      <c r="Y17" s="7"/>
      <c r="Z17" s="239">
        <v>1.7</v>
      </c>
      <c r="AA17" s="7"/>
    </row>
    <row r="18" spans="1:27" ht="16.5" customHeight="1" x14ac:dyDescent="0.2">
      <c r="A18" s="7" t="s">
        <v>114</v>
      </c>
      <c r="B18" s="7"/>
      <c r="C18" s="7"/>
      <c r="D18" s="7"/>
      <c r="E18" s="7"/>
      <c r="F18" s="7"/>
      <c r="G18" s="7"/>
      <c r="H18" s="7"/>
      <c r="I18" s="7"/>
      <c r="J18" s="7"/>
      <c r="K18" s="7"/>
      <c r="L18" s="9"/>
      <c r="M18" s="10"/>
      <c r="N18" s="7"/>
      <c r="O18" s="9"/>
      <c r="P18" s="10"/>
      <c r="Q18" s="7"/>
      <c r="R18" s="10"/>
      <c r="S18" s="7"/>
      <c r="T18" s="10"/>
      <c r="U18" s="7"/>
      <c r="V18" s="9"/>
      <c r="W18" s="9"/>
      <c r="X18" s="10"/>
      <c r="Y18" s="7"/>
      <c r="Z18" s="10"/>
      <c r="AA18" s="7"/>
    </row>
    <row r="19" spans="1:27" ht="16.5" customHeight="1" x14ac:dyDescent="0.2">
      <c r="A19" s="7"/>
      <c r="B19" s="7" t="s">
        <v>637</v>
      </c>
      <c r="C19" s="7"/>
      <c r="D19" s="7"/>
      <c r="E19" s="7"/>
      <c r="F19" s="7"/>
      <c r="G19" s="7"/>
      <c r="H19" s="7"/>
      <c r="I19" s="7"/>
      <c r="J19" s="7"/>
      <c r="K19" s="7"/>
      <c r="L19" s="9"/>
      <c r="M19" s="10"/>
      <c r="N19" s="7"/>
      <c r="O19" s="9"/>
      <c r="P19" s="10"/>
      <c r="Q19" s="7"/>
      <c r="R19" s="10"/>
      <c r="S19" s="7"/>
      <c r="T19" s="10"/>
      <c r="U19" s="7"/>
      <c r="V19" s="9"/>
      <c r="W19" s="9"/>
      <c r="X19" s="10"/>
      <c r="Y19" s="7"/>
      <c r="Z19" s="10"/>
      <c r="AA19" s="7"/>
    </row>
    <row r="20" spans="1:27" ht="29.45" customHeight="1" x14ac:dyDescent="0.2">
      <c r="A20" s="7"/>
      <c r="B20" s="7"/>
      <c r="C20" s="351" t="s">
        <v>662</v>
      </c>
      <c r="D20" s="351"/>
      <c r="E20" s="351"/>
      <c r="F20" s="351"/>
      <c r="G20" s="351"/>
      <c r="H20" s="351"/>
      <c r="I20" s="351"/>
      <c r="J20" s="351"/>
      <c r="K20" s="351"/>
      <c r="L20" s="9" t="s">
        <v>319</v>
      </c>
      <c r="M20" s="238">
        <v>670.4</v>
      </c>
      <c r="N20" s="241">
        <v>51.3</v>
      </c>
      <c r="O20" s="234" t="s">
        <v>181</v>
      </c>
      <c r="P20" s="238">
        <v>957.4</v>
      </c>
      <c r="Q20" s="241">
        <v>75.900000000000006</v>
      </c>
      <c r="R20" s="236">
        <v>1090.5999999999999</v>
      </c>
      <c r="S20" s="237">
        <v>117.7</v>
      </c>
      <c r="T20" s="236">
        <v>1066.9000000000001</v>
      </c>
      <c r="U20" s="237">
        <v>164.9</v>
      </c>
      <c r="V20" s="234" t="s">
        <v>181</v>
      </c>
      <c r="W20" s="234" t="s">
        <v>181</v>
      </c>
      <c r="X20" s="236">
        <v>1347.6</v>
      </c>
      <c r="Y20" s="237">
        <v>147.5</v>
      </c>
      <c r="Z20" s="238">
        <v>902.3</v>
      </c>
      <c r="AA20" s="241">
        <v>38.5</v>
      </c>
    </row>
    <row r="21" spans="1:27" ht="16.5" customHeight="1" x14ac:dyDescent="0.2">
      <c r="A21" s="7"/>
      <c r="B21" s="7"/>
      <c r="C21" s="7" t="s">
        <v>77</v>
      </c>
      <c r="D21" s="7"/>
      <c r="E21" s="7"/>
      <c r="F21" s="7"/>
      <c r="G21" s="7"/>
      <c r="H21" s="7"/>
      <c r="I21" s="7"/>
      <c r="J21" s="7"/>
      <c r="K21" s="7"/>
      <c r="L21" s="9" t="s">
        <v>319</v>
      </c>
      <c r="M21" s="238">
        <v>548.70000000000005</v>
      </c>
      <c r="N21" s="242">
        <v>4.8</v>
      </c>
      <c r="O21" s="234" t="s">
        <v>181</v>
      </c>
      <c r="P21" s="238">
        <v>571.1</v>
      </c>
      <c r="Q21" s="242">
        <v>6.4</v>
      </c>
      <c r="R21" s="238">
        <v>520.9</v>
      </c>
      <c r="S21" s="242">
        <v>8.6999999999999993</v>
      </c>
      <c r="T21" s="238">
        <v>597.70000000000005</v>
      </c>
      <c r="U21" s="241">
        <v>10.1</v>
      </c>
      <c r="V21" s="234" t="s">
        <v>181</v>
      </c>
      <c r="W21" s="234" t="s">
        <v>181</v>
      </c>
      <c r="X21" s="238">
        <v>516</v>
      </c>
      <c r="Y21" s="241">
        <v>44.8</v>
      </c>
      <c r="Z21" s="238">
        <v>557</v>
      </c>
      <c r="AA21" s="242">
        <v>3.3</v>
      </c>
    </row>
    <row r="22" spans="1:27" ht="16.5" customHeight="1" x14ac:dyDescent="0.2">
      <c r="A22" s="7"/>
      <c r="B22" s="7" t="s">
        <v>660</v>
      </c>
      <c r="C22" s="7"/>
      <c r="D22" s="7"/>
      <c r="E22" s="7"/>
      <c r="F22" s="7"/>
      <c r="G22" s="7"/>
      <c r="H22" s="7"/>
      <c r="I22" s="7"/>
      <c r="J22" s="7"/>
      <c r="K22" s="7"/>
      <c r="L22" s="9" t="s">
        <v>661</v>
      </c>
      <c r="M22" s="239">
        <v>1.2</v>
      </c>
      <c r="N22" s="7"/>
      <c r="O22" s="234" t="s">
        <v>181</v>
      </c>
      <c r="P22" s="239">
        <v>1.7</v>
      </c>
      <c r="Q22" s="7"/>
      <c r="R22" s="239">
        <v>2.1</v>
      </c>
      <c r="S22" s="7"/>
      <c r="T22" s="239">
        <v>1.8</v>
      </c>
      <c r="U22" s="7"/>
      <c r="V22" s="234" t="s">
        <v>181</v>
      </c>
      <c r="W22" s="234" t="s">
        <v>181</v>
      </c>
      <c r="X22" s="239">
        <v>2.6</v>
      </c>
      <c r="Y22" s="7"/>
      <c r="Z22" s="239">
        <v>1.6</v>
      </c>
      <c r="AA22" s="7"/>
    </row>
    <row r="23" spans="1:27" ht="16.5" customHeight="1" x14ac:dyDescent="0.2">
      <c r="A23" s="7" t="s">
        <v>115</v>
      </c>
      <c r="B23" s="7"/>
      <c r="C23" s="7"/>
      <c r="D23" s="7"/>
      <c r="E23" s="7"/>
      <c r="F23" s="7"/>
      <c r="G23" s="7"/>
      <c r="H23" s="7"/>
      <c r="I23" s="7"/>
      <c r="J23" s="7"/>
      <c r="K23" s="7"/>
      <c r="L23" s="9"/>
      <c r="M23" s="10"/>
      <c r="N23" s="7"/>
      <c r="O23" s="9"/>
      <c r="P23" s="10"/>
      <c r="Q23" s="7"/>
      <c r="R23" s="10"/>
      <c r="S23" s="7"/>
      <c r="T23" s="10"/>
      <c r="U23" s="7"/>
      <c r="V23" s="9"/>
      <c r="W23" s="9"/>
      <c r="X23" s="10"/>
      <c r="Y23" s="7"/>
      <c r="Z23" s="10"/>
      <c r="AA23" s="7"/>
    </row>
    <row r="24" spans="1:27" ht="16.5" customHeight="1" x14ac:dyDescent="0.2">
      <c r="A24" s="7"/>
      <c r="B24" s="7" t="s">
        <v>637</v>
      </c>
      <c r="C24" s="7"/>
      <c r="D24" s="7"/>
      <c r="E24" s="7"/>
      <c r="F24" s="7"/>
      <c r="G24" s="7"/>
      <c r="H24" s="7"/>
      <c r="I24" s="7"/>
      <c r="J24" s="7"/>
      <c r="K24" s="7"/>
      <c r="L24" s="9"/>
      <c r="M24" s="10"/>
      <c r="N24" s="7"/>
      <c r="O24" s="9"/>
      <c r="P24" s="10"/>
      <c r="Q24" s="7"/>
      <c r="R24" s="10"/>
      <c r="S24" s="7"/>
      <c r="T24" s="10"/>
      <c r="U24" s="7"/>
      <c r="V24" s="9"/>
      <c r="W24" s="9"/>
      <c r="X24" s="10"/>
      <c r="Y24" s="7"/>
      <c r="Z24" s="10"/>
      <c r="AA24" s="7"/>
    </row>
    <row r="25" spans="1:27" ht="29.45" customHeight="1" x14ac:dyDescent="0.2">
      <c r="A25" s="7"/>
      <c r="B25" s="7"/>
      <c r="C25" s="351" t="s">
        <v>659</v>
      </c>
      <c r="D25" s="351"/>
      <c r="E25" s="351"/>
      <c r="F25" s="351"/>
      <c r="G25" s="351"/>
      <c r="H25" s="351"/>
      <c r="I25" s="351"/>
      <c r="J25" s="351"/>
      <c r="K25" s="351"/>
      <c r="L25" s="9" t="s">
        <v>319</v>
      </c>
      <c r="M25" s="238">
        <v>681.8</v>
      </c>
      <c r="N25" s="241">
        <v>52.7</v>
      </c>
      <c r="O25" s="234" t="s">
        <v>181</v>
      </c>
      <c r="P25" s="238">
        <v>999.4</v>
      </c>
      <c r="Q25" s="241">
        <v>79.7</v>
      </c>
      <c r="R25" s="236">
        <v>1233.2</v>
      </c>
      <c r="S25" s="237">
        <v>128.6</v>
      </c>
      <c r="T25" s="238">
        <v>888.6</v>
      </c>
      <c r="U25" s="237">
        <v>156.1</v>
      </c>
      <c r="V25" s="234" t="s">
        <v>181</v>
      </c>
      <c r="W25" s="234" t="s">
        <v>181</v>
      </c>
      <c r="X25" s="236">
        <v>1297.0999999999999</v>
      </c>
      <c r="Y25" s="237">
        <v>152.4</v>
      </c>
      <c r="Z25" s="238">
        <v>920.3</v>
      </c>
      <c r="AA25" s="241">
        <v>39.9</v>
      </c>
    </row>
    <row r="26" spans="1:27" ht="16.5" customHeight="1" x14ac:dyDescent="0.2">
      <c r="A26" s="7"/>
      <c r="B26" s="7"/>
      <c r="C26" s="7" t="s">
        <v>77</v>
      </c>
      <c r="D26" s="7"/>
      <c r="E26" s="7"/>
      <c r="F26" s="7"/>
      <c r="G26" s="7"/>
      <c r="H26" s="7"/>
      <c r="I26" s="7"/>
      <c r="J26" s="7"/>
      <c r="K26" s="7"/>
      <c r="L26" s="9" t="s">
        <v>319</v>
      </c>
      <c r="M26" s="238">
        <v>576.1</v>
      </c>
      <c r="N26" s="242">
        <v>5</v>
      </c>
      <c r="O26" s="234" t="s">
        <v>181</v>
      </c>
      <c r="P26" s="238">
        <v>553.5</v>
      </c>
      <c r="Q26" s="242">
        <v>6.4</v>
      </c>
      <c r="R26" s="238">
        <v>548.6</v>
      </c>
      <c r="S26" s="242">
        <v>9.1</v>
      </c>
      <c r="T26" s="238">
        <v>582.79999999999995</v>
      </c>
      <c r="U26" s="241">
        <v>10.1</v>
      </c>
      <c r="V26" s="234" t="s">
        <v>181</v>
      </c>
      <c r="W26" s="234" t="s">
        <v>181</v>
      </c>
      <c r="X26" s="238">
        <v>554.5</v>
      </c>
      <c r="Y26" s="241">
        <v>48.5</v>
      </c>
      <c r="Z26" s="238">
        <v>567.20000000000005</v>
      </c>
      <c r="AA26" s="242">
        <v>3.4</v>
      </c>
    </row>
    <row r="27" spans="1:27" ht="16.5" customHeight="1" x14ac:dyDescent="0.2">
      <c r="A27" s="13"/>
      <c r="B27" s="13" t="s">
        <v>660</v>
      </c>
      <c r="C27" s="13"/>
      <c r="D27" s="13"/>
      <c r="E27" s="13"/>
      <c r="F27" s="13"/>
      <c r="G27" s="13"/>
      <c r="H27" s="13"/>
      <c r="I27" s="13"/>
      <c r="J27" s="13"/>
      <c r="K27" s="13"/>
      <c r="L27" s="14" t="s">
        <v>661</v>
      </c>
      <c r="M27" s="240">
        <v>1.2</v>
      </c>
      <c r="N27" s="13"/>
      <c r="O27" s="235" t="s">
        <v>181</v>
      </c>
      <c r="P27" s="240">
        <v>1.8</v>
      </c>
      <c r="Q27" s="13"/>
      <c r="R27" s="240">
        <v>2.2000000000000002</v>
      </c>
      <c r="S27" s="13"/>
      <c r="T27" s="240">
        <v>1.5</v>
      </c>
      <c r="U27" s="13"/>
      <c r="V27" s="235" t="s">
        <v>181</v>
      </c>
      <c r="W27" s="235" t="s">
        <v>181</v>
      </c>
      <c r="X27" s="240">
        <v>2.2999999999999998</v>
      </c>
      <c r="Y27" s="13"/>
      <c r="Z27" s="240">
        <v>1.6</v>
      </c>
      <c r="AA27" s="13"/>
    </row>
    <row r="28" spans="1:27" ht="4.5" customHeight="1" x14ac:dyDescent="0.2">
      <c r="A28" s="25"/>
      <c r="B28" s="25"/>
      <c r="C28" s="2"/>
      <c r="D28" s="2"/>
      <c r="E28" s="2"/>
      <c r="F28" s="2"/>
      <c r="G28" s="2"/>
      <c r="H28" s="2"/>
      <c r="I28" s="2"/>
      <c r="J28" s="2"/>
      <c r="K28" s="2"/>
      <c r="L28" s="2"/>
      <c r="M28" s="2"/>
      <c r="N28" s="2"/>
      <c r="O28" s="2"/>
      <c r="P28" s="2"/>
      <c r="Q28" s="2"/>
      <c r="R28" s="2"/>
      <c r="S28" s="2"/>
      <c r="T28" s="2"/>
      <c r="U28" s="2"/>
      <c r="V28" s="2"/>
      <c r="W28" s="2"/>
      <c r="X28" s="2"/>
      <c r="Y28" s="2"/>
      <c r="Z28" s="2"/>
      <c r="AA28" s="2"/>
    </row>
    <row r="29" spans="1:27" ht="16.5" customHeight="1" x14ac:dyDescent="0.2">
      <c r="A29" s="25"/>
      <c r="B29" s="25"/>
      <c r="C29" s="345" t="s">
        <v>663</v>
      </c>
      <c r="D29" s="345"/>
      <c r="E29" s="345"/>
      <c r="F29" s="345"/>
      <c r="G29" s="345"/>
      <c r="H29" s="345"/>
      <c r="I29" s="345"/>
      <c r="J29" s="345"/>
      <c r="K29" s="345"/>
      <c r="L29" s="345"/>
      <c r="M29" s="345"/>
      <c r="N29" s="345"/>
      <c r="O29" s="345"/>
      <c r="P29" s="345"/>
      <c r="Q29" s="345"/>
      <c r="R29" s="345"/>
      <c r="S29" s="345"/>
      <c r="T29" s="345"/>
      <c r="U29" s="345"/>
      <c r="V29" s="345"/>
      <c r="W29" s="345"/>
      <c r="X29" s="345"/>
      <c r="Y29" s="345"/>
      <c r="Z29" s="345"/>
      <c r="AA29" s="345"/>
    </row>
    <row r="30" spans="1:27" ht="4.5" customHeight="1" x14ac:dyDescent="0.2">
      <c r="A30" s="25"/>
      <c r="B30" s="25"/>
      <c r="C30" s="2"/>
      <c r="D30" s="2"/>
      <c r="E30" s="2"/>
      <c r="F30" s="2"/>
      <c r="G30" s="2"/>
      <c r="H30" s="2"/>
      <c r="I30" s="2"/>
      <c r="J30" s="2"/>
      <c r="K30" s="2"/>
      <c r="L30" s="2"/>
      <c r="M30" s="2"/>
      <c r="N30" s="2"/>
      <c r="O30" s="2"/>
      <c r="P30" s="2"/>
      <c r="Q30" s="2"/>
      <c r="R30" s="2"/>
      <c r="S30" s="2"/>
      <c r="T30" s="2"/>
      <c r="U30" s="2"/>
      <c r="V30" s="2"/>
      <c r="W30" s="2"/>
      <c r="X30" s="2"/>
      <c r="Y30" s="2"/>
      <c r="Z30" s="2"/>
      <c r="AA30" s="2"/>
    </row>
    <row r="31" spans="1:27" ht="16.5" customHeight="1" x14ac:dyDescent="0.2">
      <c r="A31" s="25" t="s">
        <v>79</v>
      </c>
      <c r="B31" s="25"/>
      <c r="C31" s="345" t="s">
        <v>644</v>
      </c>
      <c r="D31" s="345"/>
      <c r="E31" s="345"/>
      <c r="F31" s="345"/>
      <c r="G31" s="345"/>
      <c r="H31" s="345"/>
      <c r="I31" s="345"/>
      <c r="J31" s="345"/>
      <c r="K31" s="345"/>
      <c r="L31" s="345"/>
      <c r="M31" s="345"/>
      <c r="N31" s="345"/>
      <c r="O31" s="345"/>
      <c r="P31" s="345"/>
      <c r="Q31" s="345"/>
      <c r="R31" s="345"/>
      <c r="S31" s="345"/>
      <c r="T31" s="345"/>
      <c r="U31" s="345"/>
      <c r="V31" s="345"/>
      <c r="W31" s="345"/>
      <c r="X31" s="345"/>
      <c r="Y31" s="345"/>
      <c r="Z31" s="345"/>
      <c r="AA31" s="345"/>
    </row>
    <row r="32" spans="1:27" ht="55.15" customHeight="1" x14ac:dyDescent="0.2">
      <c r="A32" s="25" t="s">
        <v>80</v>
      </c>
      <c r="B32" s="25"/>
      <c r="C32" s="345" t="s">
        <v>664</v>
      </c>
      <c r="D32" s="345"/>
      <c r="E32" s="345"/>
      <c r="F32" s="345"/>
      <c r="G32" s="345"/>
      <c r="H32" s="345"/>
      <c r="I32" s="345"/>
      <c r="J32" s="345"/>
      <c r="K32" s="345"/>
      <c r="L32" s="345"/>
      <c r="M32" s="345"/>
      <c r="N32" s="345"/>
      <c r="O32" s="345"/>
      <c r="P32" s="345"/>
      <c r="Q32" s="345"/>
      <c r="R32" s="345"/>
      <c r="S32" s="345"/>
      <c r="T32" s="345"/>
      <c r="U32" s="345"/>
      <c r="V32" s="345"/>
      <c r="W32" s="345"/>
      <c r="X32" s="345"/>
      <c r="Y32" s="345"/>
      <c r="Z32" s="345"/>
      <c r="AA32" s="345"/>
    </row>
    <row r="33" spans="1:27" ht="29.45" customHeight="1" x14ac:dyDescent="0.2">
      <c r="A33" s="25" t="s">
        <v>81</v>
      </c>
      <c r="B33" s="25"/>
      <c r="C33" s="345" t="s">
        <v>665</v>
      </c>
      <c r="D33" s="345"/>
      <c r="E33" s="345"/>
      <c r="F33" s="345"/>
      <c r="G33" s="345"/>
      <c r="H33" s="345"/>
      <c r="I33" s="345"/>
      <c r="J33" s="345"/>
      <c r="K33" s="345"/>
      <c r="L33" s="345"/>
      <c r="M33" s="345"/>
      <c r="N33" s="345"/>
      <c r="O33" s="345"/>
      <c r="P33" s="345"/>
      <c r="Q33" s="345"/>
      <c r="R33" s="345"/>
      <c r="S33" s="345"/>
      <c r="T33" s="345"/>
      <c r="U33" s="345"/>
      <c r="V33" s="345"/>
      <c r="W33" s="345"/>
      <c r="X33" s="345"/>
      <c r="Y33" s="345"/>
      <c r="Z33" s="345"/>
      <c r="AA33" s="345"/>
    </row>
    <row r="34" spans="1:27" ht="55.15" customHeight="1" x14ac:dyDescent="0.2">
      <c r="A34" s="25" t="s">
        <v>82</v>
      </c>
      <c r="B34" s="25"/>
      <c r="C34" s="345" t="s">
        <v>556</v>
      </c>
      <c r="D34" s="345"/>
      <c r="E34" s="345"/>
      <c r="F34" s="345"/>
      <c r="G34" s="345"/>
      <c r="H34" s="345"/>
      <c r="I34" s="345"/>
      <c r="J34" s="345"/>
      <c r="K34" s="345"/>
      <c r="L34" s="345"/>
      <c r="M34" s="345"/>
      <c r="N34" s="345"/>
      <c r="O34" s="345"/>
      <c r="P34" s="345"/>
      <c r="Q34" s="345"/>
      <c r="R34" s="345"/>
      <c r="S34" s="345"/>
      <c r="T34" s="345"/>
      <c r="U34" s="345"/>
      <c r="V34" s="345"/>
      <c r="W34" s="345"/>
      <c r="X34" s="345"/>
      <c r="Y34" s="345"/>
      <c r="Z34" s="345"/>
      <c r="AA34" s="345"/>
    </row>
    <row r="35" spans="1:27" ht="29.45" customHeight="1" x14ac:dyDescent="0.2">
      <c r="A35" s="25" t="s">
        <v>83</v>
      </c>
      <c r="B35" s="25"/>
      <c r="C35" s="345" t="s">
        <v>557</v>
      </c>
      <c r="D35" s="345"/>
      <c r="E35" s="345"/>
      <c r="F35" s="345"/>
      <c r="G35" s="345"/>
      <c r="H35" s="345"/>
      <c r="I35" s="345"/>
      <c r="J35" s="345"/>
      <c r="K35" s="345"/>
      <c r="L35" s="345"/>
      <c r="M35" s="345"/>
      <c r="N35" s="345"/>
      <c r="O35" s="345"/>
      <c r="P35" s="345"/>
      <c r="Q35" s="345"/>
      <c r="R35" s="345"/>
      <c r="S35" s="345"/>
      <c r="T35" s="345"/>
      <c r="U35" s="345"/>
      <c r="V35" s="345"/>
      <c r="W35" s="345"/>
      <c r="X35" s="345"/>
      <c r="Y35" s="345"/>
      <c r="Z35" s="345"/>
      <c r="AA35" s="345"/>
    </row>
    <row r="36" spans="1:27" ht="16.5" customHeight="1" x14ac:dyDescent="0.2">
      <c r="A36" s="25" t="s">
        <v>84</v>
      </c>
      <c r="B36" s="25"/>
      <c r="C36" s="345" t="s">
        <v>666</v>
      </c>
      <c r="D36" s="345"/>
      <c r="E36" s="345"/>
      <c r="F36" s="345"/>
      <c r="G36" s="345"/>
      <c r="H36" s="345"/>
      <c r="I36" s="345"/>
      <c r="J36" s="345"/>
      <c r="K36" s="345"/>
      <c r="L36" s="345"/>
      <c r="M36" s="345"/>
      <c r="N36" s="345"/>
      <c r="O36" s="345"/>
      <c r="P36" s="345"/>
      <c r="Q36" s="345"/>
      <c r="R36" s="345"/>
      <c r="S36" s="345"/>
      <c r="T36" s="345"/>
      <c r="U36" s="345"/>
      <c r="V36" s="345"/>
      <c r="W36" s="345"/>
      <c r="X36" s="345"/>
      <c r="Y36" s="345"/>
      <c r="Z36" s="345"/>
      <c r="AA36" s="345"/>
    </row>
    <row r="37" spans="1:27" ht="55.15" customHeight="1" x14ac:dyDescent="0.2">
      <c r="A37" s="25" t="s">
        <v>85</v>
      </c>
      <c r="B37" s="25"/>
      <c r="C37" s="345" t="s">
        <v>93</v>
      </c>
      <c r="D37" s="345"/>
      <c r="E37" s="345"/>
      <c r="F37" s="345"/>
      <c r="G37" s="345"/>
      <c r="H37" s="345"/>
      <c r="I37" s="345"/>
      <c r="J37" s="345"/>
      <c r="K37" s="345"/>
      <c r="L37" s="345"/>
      <c r="M37" s="345"/>
      <c r="N37" s="345"/>
      <c r="O37" s="345"/>
      <c r="P37" s="345"/>
      <c r="Q37" s="345"/>
      <c r="R37" s="345"/>
      <c r="S37" s="345"/>
      <c r="T37" s="345"/>
      <c r="U37" s="345"/>
      <c r="V37" s="345"/>
      <c r="W37" s="345"/>
      <c r="X37" s="345"/>
      <c r="Y37" s="345"/>
      <c r="Z37" s="345"/>
      <c r="AA37" s="345"/>
    </row>
    <row r="38" spans="1:27" ht="16.5" customHeight="1" x14ac:dyDescent="0.2">
      <c r="A38" s="25" t="s">
        <v>86</v>
      </c>
      <c r="B38" s="25"/>
      <c r="C38" s="345" t="s">
        <v>214</v>
      </c>
      <c r="D38" s="345"/>
      <c r="E38" s="345"/>
      <c r="F38" s="345"/>
      <c r="G38" s="345"/>
      <c r="H38" s="345"/>
      <c r="I38" s="345"/>
      <c r="J38" s="345"/>
      <c r="K38" s="345"/>
      <c r="L38" s="345"/>
      <c r="M38" s="345"/>
      <c r="N38" s="345"/>
      <c r="O38" s="345"/>
      <c r="P38" s="345"/>
      <c r="Q38" s="345"/>
      <c r="R38" s="345"/>
      <c r="S38" s="345"/>
      <c r="T38" s="345"/>
      <c r="U38" s="345"/>
      <c r="V38" s="345"/>
      <c r="W38" s="345"/>
      <c r="X38" s="345"/>
      <c r="Y38" s="345"/>
      <c r="Z38" s="345"/>
      <c r="AA38" s="345"/>
    </row>
    <row r="39" spans="1:27" ht="16.5" customHeight="1" x14ac:dyDescent="0.2">
      <c r="A39" s="25" t="s">
        <v>184</v>
      </c>
      <c r="B39" s="25"/>
      <c r="C39" s="345" t="s">
        <v>667</v>
      </c>
      <c r="D39" s="345"/>
      <c r="E39" s="345"/>
      <c r="F39" s="345"/>
      <c r="G39" s="345"/>
      <c r="H39" s="345"/>
      <c r="I39" s="345"/>
      <c r="J39" s="345"/>
      <c r="K39" s="345"/>
      <c r="L39" s="345"/>
      <c r="M39" s="345"/>
      <c r="N39" s="345"/>
      <c r="O39" s="345"/>
      <c r="P39" s="345"/>
      <c r="Q39" s="345"/>
      <c r="R39" s="345"/>
      <c r="S39" s="345"/>
      <c r="T39" s="345"/>
      <c r="U39" s="345"/>
      <c r="V39" s="345"/>
      <c r="W39" s="345"/>
      <c r="X39" s="345"/>
      <c r="Y39" s="345"/>
      <c r="Z39" s="345"/>
      <c r="AA39" s="345"/>
    </row>
    <row r="40" spans="1:27" ht="4.5" customHeight="1" x14ac:dyDescent="0.2"/>
    <row r="41" spans="1:27" ht="16.5" customHeight="1" x14ac:dyDescent="0.2">
      <c r="A41" s="26" t="s">
        <v>95</v>
      </c>
      <c r="B41" s="25"/>
      <c r="C41" s="25"/>
      <c r="D41" s="25"/>
      <c r="E41" s="345" t="s">
        <v>668</v>
      </c>
      <c r="F41" s="345"/>
      <c r="G41" s="345"/>
      <c r="H41" s="345"/>
      <c r="I41" s="345"/>
      <c r="J41" s="345"/>
      <c r="K41" s="345"/>
      <c r="L41" s="345"/>
      <c r="M41" s="345"/>
      <c r="N41" s="345"/>
      <c r="O41" s="345"/>
      <c r="P41" s="345"/>
      <c r="Q41" s="345"/>
      <c r="R41" s="345"/>
      <c r="S41" s="345"/>
      <c r="T41" s="345"/>
      <c r="U41" s="345"/>
      <c r="V41" s="345"/>
      <c r="W41" s="345"/>
      <c r="X41" s="345"/>
      <c r="Y41" s="345"/>
      <c r="Z41" s="345"/>
      <c r="AA41" s="345"/>
    </row>
  </sheetData>
  <mergeCells count="23">
    <mergeCell ref="C38:AA38"/>
    <mergeCell ref="C39:AA39"/>
    <mergeCell ref="E41:AA41"/>
    <mergeCell ref="C33:AA33"/>
    <mergeCell ref="C34:AA34"/>
    <mergeCell ref="C35:AA35"/>
    <mergeCell ref="C36:AA36"/>
    <mergeCell ref="C37:AA37"/>
    <mergeCell ref="C25:K25"/>
    <mergeCell ref="K1:AA1"/>
    <mergeCell ref="C29:AA29"/>
    <mergeCell ref="C31:AA31"/>
    <mergeCell ref="C32:AA32"/>
    <mergeCell ref="Z2:AA2"/>
    <mergeCell ref="C5:K5"/>
    <mergeCell ref="C10:K10"/>
    <mergeCell ref="C15:K15"/>
    <mergeCell ref="C20:K20"/>
    <mergeCell ref="M2:N2"/>
    <mergeCell ref="P2:Q2"/>
    <mergeCell ref="R2:S2"/>
    <mergeCell ref="T2:U2"/>
    <mergeCell ref="X2:Y2"/>
  </mergeCells>
  <pageMargins left="0.7" right="0.7" top="0.75" bottom="0.75" header="0.3" footer="0.3"/>
  <pageSetup paperSize="9" fitToHeight="0" orientation="landscape" horizontalDpi="300" verticalDpi="300"/>
  <headerFooter scaleWithDoc="0" alignWithMargins="0">
    <oddHeader>&amp;C&amp;"Arial"&amp;8TABLE EA.32</oddHeader>
    <oddFooter>&amp;L&amp;"Arial"&amp;8REPORT ON
GOVERNMENT
SERVICES 2022&amp;R&amp;"Arial"&amp;8HEALTH SECTOR
OVERVIEW
PAGE &amp;B&amp;P&amp;B</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U43"/>
  <sheetViews>
    <sheetView showGridLines="0" workbookViewId="0"/>
  </sheetViews>
  <sheetFormatPr defaultColWidth="11.42578125" defaultRowHeight="12.75" x14ac:dyDescent="0.2"/>
  <cols>
    <col min="1" max="11" width="1.85546875" customWidth="1"/>
    <col min="12" max="12" width="5.42578125" customWidth="1"/>
    <col min="13" max="20" width="6.85546875" customWidth="1"/>
    <col min="21" max="21" width="8.42578125" customWidth="1"/>
  </cols>
  <sheetData>
    <row r="1" spans="1:21" ht="17.45" customHeight="1" x14ac:dyDescent="0.2">
      <c r="A1" s="8" t="s">
        <v>669</v>
      </c>
      <c r="B1" s="8"/>
      <c r="C1" s="8"/>
      <c r="D1" s="8"/>
      <c r="E1" s="8"/>
      <c r="F1" s="8"/>
      <c r="G1" s="8"/>
      <c r="H1" s="8"/>
      <c r="I1" s="8"/>
      <c r="J1" s="8"/>
      <c r="K1" s="352" t="s">
        <v>670</v>
      </c>
      <c r="L1" s="353"/>
      <c r="M1" s="353"/>
      <c r="N1" s="353"/>
      <c r="O1" s="353"/>
      <c r="P1" s="353"/>
      <c r="Q1" s="353"/>
      <c r="R1" s="353"/>
      <c r="S1" s="353"/>
      <c r="T1" s="353"/>
      <c r="U1" s="353"/>
    </row>
    <row r="2" spans="1:21" ht="16.5" customHeight="1" x14ac:dyDescent="0.2">
      <c r="A2" s="11"/>
      <c r="B2" s="11"/>
      <c r="C2" s="11"/>
      <c r="D2" s="11"/>
      <c r="E2" s="11"/>
      <c r="F2" s="11"/>
      <c r="G2" s="11"/>
      <c r="H2" s="11"/>
      <c r="I2" s="11"/>
      <c r="J2" s="11"/>
      <c r="K2" s="11"/>
      <c r="L2" s="12" t="s">
        <v>59</v>
      </c>
      <c r="M2" s="105" t="s">
        <v>671</v>
      </c>
      <c r="N2" s="105" t="s">
        <v>672</v>
      </c>
      <c r="O2" s="105" t="s">
        <v>673</v>
      </c>
      <c r="P2" s="105" t="s">
        <v>674</v>
      </c>
      <c r="Q2" s="105" t="s">
        <v>675</v>
      </c>
      <c r="R2" s="105" t="s">
        <v>676</v>
      </c>
      <c r="S2" s="105" t="s">
        <v>677</v>
      </c>
      <c r="T2" s="105" t="s">
        <v>678</v>
      </c>
      <c r="U2" s="105" t="s">
        <v>679</v>
      </c>
    </row>
    <row r="3" spans="1:21" ht="16.5" customHeight="1" x14ac:dyDescent="0.2">
      <c r="A3" s="7" t="s">
        <v>513</v>
      </c>
      <c r="B3" s="7"/>
      <c r="C3" s="7"/>
      <c r="D3" s="7"/>
      <c r="E3" s="7"/>
      <c r="F3" s="7"/>
      <c r="G3" s="7"/>
      <c r="H3" s="7"/>
      <c r="I3" s="7"/>
      <c r="J3" s="7"/>
      <c r="K3" s="7"/>
      <c r="L3" s="9"/>
      <c r="M3" s="10"/>
      <c r="N3" s="10"/>
      <c r="O3" s="10"/>
      <c r="P3" s="10"/>
      <c r="Q3" s="10"/>
      <c r="R3" s="10"/>
      <c r="S3" s="10"/>
      <c r="T3" s="10"/>
      <c r="U3" s="10"/>
    </row>
    <row r="4" spans="1:21" ht="16.5" customHeight="1" x14ac:dyDescent="0.2">
      <c r="A4" s="7"/>
      <c r="B4" s="7" t="s">
        <v>514</v>
      </c>
      <c r="C4" s="7"/>
      <c r="D4" s="7"/>
      <c r="E4" s="7"/>
      <c r="F4" s="7"/>
      <c r="G4" s="7"/>
      <c r="H4" s="7"/>
      <c r="I4" s="7"/>
      <c r="J4" s="7"/>
      <c r="K4" s="7"/>
      <c r="L4" s="9" t="s">
        <v>76</v>
      </c>
      <c r="M4" s="246">
        <v>294</v>
      </c>
      <c r="N4" s="246">
        <v>212</v>
      </c>
      <c r="O4" s="246">
        <v>229</v>
      </c>
      <c r="P4" s="245">
        <v>80</v>
      </c>
      <c r="Q4" s="245">
        <v>46</v>
      </c>
      <c r="R4" s="245">
        <v>20</v>
      </c>
      <c r="S4" s="245">
        <v>19</v>
      </c>
      <c r="T4" s="245">
        <v>43</v>
      </c>
      <c r="U4" s="246">
        <v>943</v>
      </c>
    </row>
    <row r="5" spans="1:21" ht="16.5" customHeight="1" x14ac:dyDescent="0.2">
      <c r="A5" s="7"/>
      <c r="B5" s="7" t="s">
        <v>680</v>
      </c>
      <c r="C5" s="7"/>
      <c r="D5" s="7"/>
      <c r="E5" s="7"/>
      <c r="F5" s="7"/>
      <c r="G5" s="7"/>
      <c r="H5" s="7"/>
      <c r="I5" s="7"/>
      <c r="J5" s="7"/>
      <c r="K5" s="7"/>
      <c r="L5" s="9" t="s">
        <v>386</v>
      </c>
      <c r="M5" s="248">
        <v>3.1</v>
      </c>
      <c r="N5" s="248">
        <v>2.9</v>
      </c>
      <c r="O5" s="248">
        <v>3.8</v>
      </c>
      <c r="P5" s="248">
        <v>2.5</v>
      </c>
      <c r="Q5" s="248">
        <v>2.5</v>
      </c>
      <c r="R5" s="248">
        <v>3.5</v>
      </c>
      <c r="S5" s="248">
        <v>3.5</v>
      </c>
      <c r="T5" s="244">
        <v>11.5</v>
      </c>
      <c r="U5" s="248">
        <v>3.2</v>
      </c>
    </row>
    <row r="6" spans="1:21" ht="16.5" customHeight="1" x14ac:dyDescent="0.2">
      <c r="A6" s="7" t="s">
        <v>69</v>
      </c>
      <c r="B6" s="7"/>
      <c r="C6" s="7"/>
      <c r="D6" s="7"/>
      <c r="E6" s="7"/>
      <c r="F6" s="7"/>
      <c r="G6" s="7"/>
      <c r="H6" s="7"/>
      <c r="I6" s="7"/>
      <c r="J6" s="7"/>
      <c r="K6" s="7"/>
      <c r="L6" s="9"/>
      <c r="M6" s="10"/>
      <c r="N6" s="10"/>
      <c r="O6" s="10"/>
      <c r="P6" s="10"/>
      <c r="Q6" s="10"/>
      <c r="R6" s="10"/>
      <c r="S6" s="10"/>
      <c r="T6" s="10"/>
      <c r="U6" s="10"/>
    </row>
    <row r="7" spans="1:21" ht="16.5" customHeight="1" x14ac:dyDescent="0.2">
      <c r="A7" s="7"/>
      <c r="B7" s="7" t="s">
        <v>514</v>
      </c>
      <c r="C7" s="7"/>
      <c r="D7" s="7"/>
      <c r="E7" s="7"/>
      <c r="F7" s="7"/>
      <c r="G7" s="7"/>
      <c r="H7" s="7"/>
      <c r="I7" s="7"/>
      <c r="J7" s="7"/>
      <c r="K7" s="7"/>
      <c r="L7" s="9" t="s">
        <v>76</v>
      </c>
      <c r="M7" s="246">
        <v>349</v>
      </c>
      <c r="N7" s="246">
        <v>235</v>
      </c>
      <c r="O7" s="246">
        <v>253</v>
      </c>
      <c r="P7" s="245">
        <v>81</v>
      </c>
      <c r="Q7" s="245">
        <v>45</v>
      </c>
      <c r="R7" s="245">
        <v>20</v>
      </c>
      <c r="S7" s="243">
        <v>5</v>
      </c>
      <c r="T7" s="245">
        <v>21</v>
      </c>
      <c r="U7" s="247">
        <v>1009</v>
      </c>
    </row>
    <row r="8" spans="1:21" ht="16.5" customHeight="1" x14ac:dyDescent="0.2">
      <c r="A8" s="7"/>
      <c r="B8" s="7" t="s">
        <v>680</v>
      </c>
      <c r="C8" s="7"/>
      <c r="D8" s="7"/>
      <c r="E8" s="7"/>
      <c r="F8" s="7"/>
      <c r="G8" s="7"/>
      <c r="H8" s="7"/>
      <c r="I8" s="7"/>
      <c r="J8" s="7"/>
      <c r="K8" s="7"/>
      <c r="L8" s="9" t="s">
        <v>386</v>
      </c>
      <c r="M8" s="248">
        <v>3.5</v>
      </c>
      <c r="N8" s="248">
        <v>3</v>
      </c>
      <c r="O8" s="248">
        <v>4.0999999999999996</v>
      </c>
      <c r="P8" s="248">
        <v>2.4</v>
      </c>
      <c r="Q8" s="248">
        <v>2.2999999999999998</v>
      </c>
      <c r="R8" s="248">
        <v>3.5</v>
      </c>
      <c r="S8" s="248">
        <v>0.9</v>
      </c>
      <c r="T8" s="248">
        <v>5.7</v>
      </c>
      <c r="U8" s="248">
        <v>3.3</v>
      </c>
    </row>
    <row r="9" spans="1:21" ht="16.5" customHeight="1" x14ac:dyDescent="0.2">
      <c r="A9" s="7" t="s">
        <v>113</v>
      </c>
      <c r="B9" s="7"/>
      <c r="C9" s="7"/>
      <c r="D9" s="7"/>
      <c r="E9" s="7"/>
      <c r="F9" s="7"/>
      <c r="G9" s="7"/>
      <c r="H9" s="7"/>
      <c r="I9" s="7"/>
      <c r="J9" s="7"/>
      <c r="K9" s="7"/>
      <c r="L9" s="9"/>
      <c r="M9" s="10"/>
      <c r="N9" s="10"/>
      <c r="O9" s="10"/>
      <c r="P9" s="10"/>
      <c r="Q9" s="10"/>
      <c r="R9" s="10"/>
      <c r="S9" s="10"/>
      <c r="T9" s="10"/>
      <c r="U9" s="10"/>
    </row>
    <row r="10" spans="1:21" ht="16.5" customHeight="1" x14ac:dyDescent="0.2">
      <c r="A10" s="7"/>
      <c r="B10" s="7" t="s">
        <v>514</v>
      </c>
      <c r="C10" s="7"/>
      <c r="D10" s="7"/>
      <c r="E10" s="7"/>
      <c r="F10" s="7"/>
      <c r="G10" s="7"/>
      <c r="H10" s="7"/>
      <c r="I10" s="7"/>
      <c r="J10" s="7"/>
      <c r="K10" s="7"/>
      <c r="L10" s="9" t="s">
        <v>76</v>
      </c>
      <c r="M10" s="246">
        <v>294</v>
      </c>
      <c r="N10" s="246">
        <v>258</v>
      </c>
      <c r="O10" s="246">
        <v>214</v>
      </c>
      <c r="P10" s="245">
        <v>87</v>
      </c>
      <c r="Q10" s="245">
        <v>61</v>
      </c>
      <c r="R10" s="245">
        <v>19</v>
      </c>
      <c r="S10" s="245">
        <v>20</v>
      </c>
      <c r="T10" s="245">
        <v>35</v>
      </c>
      <c r="U10" s="246">
        <v>988</v>
      </c>
    </row>
    <row r="11" spans="1:21" ht="16.5" customHeight="1" x14ac:dyDescent="0.2">
      <c r="A11" s="7"/>
      <c r="B11" s="7" t="s">
        <v>680</v>
      </c>
      <c r="C11" s="7"/>
      <c r="D11" s="7"/>
      <c r="E11" s="7"/>
      <c r="F11" s="7"/>
      <c r="G11" s="7"/>
      <c r="H11" s="7"/>
      <c r="I11" s="7"/>
      <c r="J11" s="7"/>
      <c r="K11" s="7"/>
      <c r="L11" s="9" t="s">
        <v>386</v>
      </c>
      <c r="M11" s="248">
        <v>2.7</v>
      </c>
      <c r="N11" s="248">
        <v>3.3</v>
      </c>
      <c r="O11" s="248">
        <v>3.5</v>
      </c>
      <c r="P11" s="248">
        <v>2.6</v>
      </c>
      <c r="Q11" s="248">
        <v>3.2</v>
      </c>
      <c r="R11" s="248">
        <v>3.4</v>
      </c>
      <c r="S11" s="248">
        <v>3.7</v>
      </c>
      <c r="T11" s="248">
        <v>8.6</v>
      </c>
      <c r="U11" s="248">
        <v>3.1</v>
      </c>
    </row>
    <row r="12" spans="1:21" ht="16.5" customHeight="1" x14ac:dyDescent="0.2">
      <c r="A12" s="7" t="s">
        <v>114</v>
      </c>
      <c r="B12" s="7"/>
      <c r="C12" s="7"/>
      <c r="D12" s="7"/>
      <c r="E12" s="7"/>
      <c r="F12" s="7"/>
      <c r="G12" s="7"/>
      <c r="H12" s="7"/>
      <c r="I12" s="7"/>
      <c r="J12" s="7"/>
      <c r="K12" s="7"/>
      <c r="L12" s="9"/>
      <c r="M12" s="10"/>
      <c r="N12" s="10"/>
      <c r="O12" s="10"/>
      <c r="P12" s="10"/>
      <c r="Q12" s="10"/>
      <c r="R12" s="10"/>
      <c r="S12" s="10"/>
      <c r="T12" s="10"/>
      <c r="U12" s="10"/>
    </row>
    <row r="13" spans="1:21" ht="16.5" customHeight="1" x14ac:dyDescent="0.2">
      <c r="A13" s="7"/>
      <c r="B13" s="7" t="s">
        <v>514</v>
      </c>
      <c r="C13" s="7"/>
      <c r="D13" s="7"/>
      <c r="E13" s="7"/>
      <c r="F13" s="7"/>
      <c r="G13" s="7"/>
      <c r="H13" s="7"/>
      <c r="I13" s="7"/>
      <c r="J13" s="7"/>
      <c r="K13" s="7"/>
      <c r="L13" s="9" t="s">
        <v>76</v>
      </c>
      <c r="M13" s="246">
        <v>277</v>
      </c>
      <c r="N13" s="246">
        <v>263</v>
      </c>
      <c r="O13" s="246">
        <v>261</v>
      </c>
      <c r="P13" s="245">
        <v>92</v>
      </c>
      <c r="Q13" s="245">
        <v>54</v>
      </c>
      <c r="R13" s="245">
        <v>21</v>
      </c>
      <c r="S13" s="245">
        <v>17</v>
      </c>
      <c r="T13" s="245">
        <v>33</v>
      </c>
      <c r="U13" s="247">
        <v>1019</v>
      </c>
    </row>
    <row r="14" spans="1:21" ht="16.5" customHeight="1" x14ac:dyDescent="0.2">
      <c r="A14" s="7"/>
      <c r="B14" s="7" t="s">
        <v>680</v>
      </c>
      <c r="C14" s="7"/>
      <c r="D14" s="7"/>
      <c r="E14" s="7"/>
      <c r="F14" s="7"/>
      <c r="G14" s="7"/>
      <c r="H14" s="7"/>
      <c r="I14" s="7"/>
      <c r="J14" s="7"/>
      <c r="K14" s="7"/>
      <c r="L14" s="9" t="s">
        <v>386</v>
      </c>
      <c r="M14" s="248">
        <v>2.9</v>
      </c>
      <c r="N14" s="248">
        <v>3.2</v>
      </c>
      <c r="O14" s="248">
        <v>4.3</v>
      </c>
      <c r="P14" s="248">
        <v>2.7</v>
      </c>
      <c r="Q14" s="248">
        <v>2.8</v>
      </c>
      <c r="R14" s="248">
        <v>3.7</v>
      </c>
      <c r="S14" s="248">
        <v>2.7</v>
      </c>
      <c r="T14" s="248">
        <v>8.5</v>
      </c>
      <c r="U14" s="248">
        <v>3.3</v>
      </c>
    </row>
    <row r="15" spans="1:21" ht="16.5" customHeight="1" x14ac:dyDescent="0.2">
      <c r="A15" s="7" t="s">
        <v>115</v>
      </c>
      <c r="B15" s="7"/>
      <c r="C15" s="7"/>
      <c r="D15" s="7"/>
      <c r="E15" s="7"/>
      <c r="F15" s="7"/>
      <c r="G15" s="7"/>
      <c r="H15" s="7"/>
      <c r="I15" s="7"/>
      <c r="J15" s="7"/>
      <c r="K15" s="7"/>
      <c r="L15" s="9"/>
      <c r="M15" s="10"/>
      <c r="N15" s="10"/>
      <c r="O15" s="10"/>
      <c r="P15" s="10"/>
      <c r="Q15" s="10"/>
      <c r="R15" s="10"/>
      <c r="S15" s="10"/>
      <c r="T15" s="10"/>
      <c r="U15" s="10"/>
    </row>
    <row r="16" spans="1:21" ht="16.5" customHeight="1" x14ac:dyDescent="0.2">
      <c r="A16" s="7"/>
      <c r="B16" s="7" t="s">
        <v>514</v>
      </c>
      <c r="C16" s="7"/>
      <c r="D16" s="7"/>
      <c r="E16" s="7"/>
      <c r="F16" s="7"/>
      <c r="G16" s="7"/>
      <c r="H16" s="7"/>
      <c r="I16" s="7"/>
      <c r="J16" s="7"/>
      <c r="K16" s="7"/>
      <c r="L16" s="9" t="s">
        <v>76</v>
      </c>
      <c r="M16" s="246">
        <v>260</v>
      </c>
      <c r="N16" s="246">
        <v>220</v>
      </c>
      <c r="O16" s="246">
        <v>248</v>
      </c>
      <c r="P16" s="246">
        <v>109</v>
      </c>
      <c r="Q16" s="245">
        <v>62</v>
      </c>
      <c r="R16" s="245">
        <v>27</v>
      </c>
      <c r="S16" s="245">
        <v>16</v>
      </c>
      <c r="T16" s="245">
        <v>27</v>
      </c>
      <c r="U16" s="246">
        <v>970</v>
      </c>
    </row>
    <row r="17" spans="1:21" ht="16.5" customHeight="1" x14ac:dyDescent="0.2">
      <c r="A17" s="7"/>
      <c r="B17" s="7" t="s">
        <v>680</v>
      </c>
      <c r="C17" s="7"/>
      <c r="D17" s="7"/>
      <c r="E17" s="7"/>
      <c r="F17" s="7"/>
      <c r="G17" s="7"/>
      <c r="H17" s="7"/>
      <c r="I17" s="7"/>
      <c r="J17" s="7"/>
      <c r="K17" s="7"/>
      <c r="L17" s="9" t="s">
        <v>386</v>
      </c>
      <c r="M17" s="248">
        <v>2.7</v>
      </c>
      <c r="N17" s="248">
        <v>2.7</v>
      </c>
      <c r="O17" s="248">
        <v>4</v>
      </c>
      <c r="P17" s="248">
        <v>3.1</v>
      </c>
      <c r="Q17" s="248">
        <v>3.1</v>
      </c>
      <c r="R17" s="248">
        <v>4.5</v>
      </c>
      <c r="S17" s="248">
        <v>3.1</v>
      </c>
      <c r="T17" s="248">
        <v>6.9</v>
      </c>
      <c r="U17" s="248">
        <v>3.1</v>
      </c>
    </row>
    <row r="18" spans="1:21" ht="16.5" customHeight="1" x14ac:dyDescent="0.2">
      <c r="A18" s="7" t="s">
        <v>116</v>
      </c>
      <c r="B18" s="7"/>
      <c r="C18" s="7"/>
      <c r="D18" s="7"/>
      <c r="E18" s="7"/>
      <c r="F18" s="7"/>
      <c r="G18" s="7"/>
      <c r="H18" s="7"/>
      <c r="I18" s="7"/>
      <c r="J18" s="7"/>
      <c r="K18" s="7"/>
      <c r="L18" s="9"/>
      <c r="M18" s="10"/>
      <c r="N18" s="10"/>
      <c r="O18" s="10"/>
      <c r="P18" s="10"/>
      <c r="Q18" s="10"/>
      <c r="R18" s="10"/>
      <c r="S18" s="10"/>
      <c r="T18" s="10"/>
      <c r="U18" s="10"/>
    </row>
    <row r="19" spans="1:21" ht="16.5" customHeight="1" x14ac:dyDescent="0.2">
      <c r="A19" s="7"/>
      <c r="B19" s="7" t="s">
        <v>514</v>
      </c>
      <c r="C19" s="7"/>
      <c r="D19" s="7"/>
      <c r="E19" s="7"/>
      <c r="F19" s="7"/>
      <c r="G19" s="7"/>
      <c r="H19" s="7"/>
      <c r="I19" s="7"/>
      <c r="J19" s="7"/>
      <c r="K19" s="7"/>
      <c r="L19" s="9" t="s">
        <v>76</v>
      </c>
      <c r="M19" s="246">
        <v>335</v>
      </c>
      <c r="N19" s="246">
        <v>177</v>
      </c>
      <c r="O19" s="246">
        <v>258</v>
      </c>
      <c r="P19" s="245">
        <v>87</v>
      </c>
      <c r="Q19" s="245">
        <v>61</v>
      </c>
      <c r="R19" s="245">
        <v>21</v>
      </c>
      <c r="S19" s="245">
        <v>21</v>
      </c>
      <c r="T19" s="245">
        <v>30</v>
      </c>
      <c r="U19" s="246">
        <v>991</v>
      </c>
    </row>
    <row r="20" spans="1:21" ht="16.5" customHeight="1" x14ac:dyDescent="0.2">
      <c r="A20" s="7"/>
      <c r="B20" s="7" t="s">
        <v>680</v>
      </c>
      <c r="C20" s="7"/>
      <c r="D20" s="7"/>
      <c r="E20" s="7"/>
      <c r="F20" s="7"/>
      <c r="G20" s="7"/>
      <c r="H20" s="7"/>
      <c r="I20" s="7"/>
      <c r="J20" s="7"/>
      <c r="K20" s="7"/>
      <c r="L20" s="9" t="s">
        <v>386</v>
      </c>
      <c r="M20" s="248">
        <v>3.3</v>
      </c>
      <c r="N20" s="248">
        <v>2.4</v>
      </c>
      <c r="O20" s="248">
        <v>4.2</v>
      </c>
      <c r="P20" s="248">
        <v>2.5</v>
      </c>
      <c r="Q20" s="248">
        <v>3.1</v>
      </c>
      <c r="R20" s="248">
        <v>3.7</v>
      </c>
      <c r="S20" s="248">
        <v>3.8</v>
      </c>
      <c r="T20" s="248">
        <v>7.5</v>
      </c>
      <c r="U20" s="248">
        <v>3.2</v>
      </c>
    </row>
    <row r="21" spans="1:21" ht="16.5" customHeight="1" x14ac:dyDescent="0.2">
      <c r="A21" s="7" t="s">
        <v>117</v>
      </c>
      <c r="B21" s="7"/>
      <c r="C21" s="7"/>
      <c r="D21" s="7"/>
      <c r="E21" s="7"/>
      <c r="F21" s="7"/>
      <c r="G21" s="7"/>
      <c r="H21" s="7"/>
      <c r="I21" s="7"/>
      <c r="J21" s="7"/>
      <c r="K21" s="7"/>
      <c r="L21" s="9"/>
      <c r="M21" s="10"/>
      <c r="N21" s="10"/>
      <c r="O21" s="10"/>
      <c r="P21" s="10"/>
      <c r="Q21" s="10"/>
      <c r="R21" s="10"/>
      <c r="S21" s="10"/>
      <c r="T21" s="10"/>
      <c r="U21" s="10"/>
    </row>
    <row r="22" spans="1:21" ht="16.5" customHeight="1" x14ac:dyDescent="0.2">
      <c r="A22" s="7"/>
      <c r="B22" s="7" t="s">
        <v>514</v>
      </c>
      <c r="C22" s="7"/>
      <c r="D22" s="7"/>
      <c r="E22" s="7"/>
      <c r="F22" s="7"/>
      <c r="G22" s="7"/>
      <c r="H22" s="7"/>
      <c r="I22" s="7"/>
      <c r="J22" s="7"/>
      <c r="K22" s="7"/>
      <c r="L22" s="9" t="s">
        <v>76</v>
      </c>
      <c r="M22" s="246">
        <v>318</v>
      </c>
      <c r="N22" s="246">
        <v>209</v>
      </c>
      <c r="O22" s="246">
        <v>278</v>
      </c>
      <c r="P22" s="245">
        <v>90</v>
      </c>
      <c r="Q22" s="245">
        <v>52</v>
      </c>
      <c r="R22" s="245">
        <v>31</v>
      </c>
      <c r="S22" s="245">
        <v>13</v>
      </c>
      <c r="T22" s="245">
        <v>21</v>
      </c>
      <c r="U22" s="247">
        <v>1012</v>
      </c>
    </row>
    <row r="23" spans="1:21" ht="16.5" customHeight="1" x14ac:dyDescent="0.2">
      <c r="A23" s="7"/>
      <c r="B23" s="7" t="s">
        <v>680</v>
      </c>
      <c r="C23" s="7"/>
      <c r="D23" s="7"/>
      <c r="E23" s="7"/>
      <c r="F23" s="7"/>
      <c r="G23" s="7"/>
      <c r="H23" s="7"/>
      <c r="I23" s="7"/>
      <c r="J23" s="7"/>
      <c r="K23" s="7"/>
      <c r="L23" s="9" t="s">
        <v>386</v>
      </c>
      <c r="M23" s="248">
        <v>3.5</v>
      </c>
      <c r="N23" s="248">
        <v>2.8</v>
      </c>
      <c r="O23" s="248">
        <v>4.4000000000000004</v>
      </c>
      <c r="P23" s="248">
        <v>2.5</v>
      </c>
      <c r="Q23" s="248">
        <v>2.6</v>
      </c>
      <c r="R23" s="248">
        <v>5.2</v>
      </c>
      <c r="S23" s="248">
        <v>2.2999999999999998</v>
      </c>
      <c r="T23" s="248">
        <v>5.2</v>
      </c>
      <c r="U23" s="248">
        <v>3.4</v>
      </c>
    </row>
    <row r="24" spans="1:21" ht="16.5" customHeight="1" x14ac:dyDescent="0.2">
      <c r="A24" s="7" t="s">
        <v>118</v>
      </c>
      <c r="B24" s="7"/>
      <c r="C24" s="7"/>
      <c r="D24" s="7"/>
      <c r="E24" s="7"/>
      <c r="F24" s="7"/>
      <c r="G24" s="7"/>
      <c r="H24" s="7"/>
      <c r="I24" s="7"/>
      <c r="J24" s="7"/>
      <c r="K24" s="7"/>
      <c r="L24" s="9"/>
      <c r="M24" s="10"/>
      <c r="N24" s="10"/>
      <c r="O24" s="10"/>
      <c r="P24" s="10"/>
      <c r="Q24" s="10"/>
      <c r="R24" s="10"/>
      <c r="S24" s="10"/>
      <c r="T24" s="10"/>
      <c r="U24" s="10"/>
    </row>
    <row r="25" spans="1:21" ht="16.5" customHeight="1" x14ac:dyDescent="0.2">
      <c r="A25" s="7"/>
      <c r="B25" s="7" t="s">
        <v>514</v>
      </c>
      <c r="C25" s="7"/>
      <c r="D25" s="7"/>
      <c r="E25" s="7"/>
      <c r="F25" s="7"/>
      <c r="G25" s="7"/>
      <c r="H25" s="7"/>
      <c r="I25" s="7"/>
      <c r="J25" s="7"/>
      <c r="K25" s="7"/>
      <c r="L25" s="9" t="s">
        <v>76</v>
      </c>
      <c r="M25" s="246">
        <v>372</v>
      </c>
      <c r="N25" s="246">
        <v>216</v>
      </c>
      <c r="O25" s="246">
        <v>289</v>
      </c>
      <c r="P25" s="245">
        <v>84</v>
      </c>
      <c r="Q25" s="245">
        <v>65</v>
      </c>
      <c r="R25" s="245">
        <v>22</v>
      </c>
      <c r="S25" s="245">
        <v>16</v>
      </c>
      <c r="T25" s="245">
        <v>30</v>
      </c>
      <c r="U25" s="247">
        <v>1094</v>
      </c>
    </row>
    <row r="26" spans="1:21" ht="16.5" customHeight="1" x14ac:dyDescent="0.2">
      <c r="A26" s="7"/>
      <c r="B26" s="7" t="s">
        <v>680</v>
      </c>
      <c r="C26" s="7"/>
      <c r="D26" s="7"/>
      <c r="E26" s="7"/>
      <c r="F26" s="7"/>
      <c r="G26" s="7"/>
      <c r="H26" s="7"/>
      <c r="I26" s="7"/>
      <c r="J26" s="7"/>
      <c r="K26" s="7"/>
      <c r="L26" s="9" t="s">
        <v>386</v>
      </c>
      <c r="M26" s="248">
        <v>3.7</v>
      </c>
      <c r="N26" s="248">
        <v>2.9</v>
      </c>
      <c r="O26" s="248">
        <v>4.5999999999999996</v>
      </c>
      <c r="P26" s="248">
        <v>2.4</v>
      </c>
      <c r="Q26" s="248">
        <v>3.2</v>
      </c>
      <c r="R26" s="248">
        <v>3.6</v>
      </c>
      <c r="S26" s="248">
        <v>2.9</v>
      </c>
      <c r="T26" s="248">
        <v>7.4</v>
      </c>
      <c r="U26" s="248">
        <v>3.6</v>
      </c>
    </row>
    <row r="27" spans="1:21" ht="16.5" customHeight="1" x14ac:dyDescent="0.2">
      <c r="A27" s="7" t="s">
        <v>119</v>
      </c>
      <c r="B27" s="7"/>
      <c r="C27" s="7"/>
      <c r="D27" s="7"/>
      <c r="E27" s="7"/>
      <c r="F27" s="7"/>
      <c r="G27" s="7"/>
      <c r="H27" s="7"/>
      <c r="I27" s="7"/>
      <c r="J27" s="7"/>
      <c r="K27" s="7"/>
      <c r="L27" s="9"/>
      <c r="M27" s="10"/>
      <c r="N27" s="10"/>
      <c r="O27" s="10"/>
      <c r="P27" s="10"/>
      <c r="Q27" s="10"/>
      <c r="R27" s="10"/>
      <c r="S27" s="10"/>
      <c r="T27" s="10"/>
      <c r="U27" s="10"/>
    </row>
    <row r="28" spans="1:21" ht="16.5" customHeight="1" x14ac:dyDescent="0.2">
      <c r="A28" s="7"/>
      <c r="B28" s="7" t="s">
        <v>514</v>
      </c>
      <c r="C28" s="7"/>
      <c r="D28" s="7"/>
      <c r="E28" s="7"/>
      <c r="F28" s="7"/>
      <c r="G28" s="7"/>
      <c r="H28" s="7"/>
      <c r="I28" s="7"/>
      <c r="J28" s="7"/>
      <c r="K28" s="7"/>
      <c r="L28" s="9" t="s">
        <v>76</v>
      </c>
      <c r="M28" s="246">
        <v>312</v>
      </c>
      <c r="N28" s="246">
        <v>219</v>
      </c>
      <c r="O28" s="246">
        <v>281</v>
      </c>
      <c r="P28" s="245">
        <v>83</v>
      </c>
      <c r="Q28" s="245">
        <v>65</v>
      </c>
      <c r="R28" s="245">
        <v>22</v>
      </c>
      <c r="S28" s="245">
        <v>16</v>
      </c>
      <c r="T28" s="245">
        <v>33</v>
      </c>
      <c r="U28" s="247">
        <v>1031</v>
      </c>
    </row>
    <row r="29" spans="1:21" ht="16.5" customHeight="1" x14ac:dyDescent="0.2">
      <c r="A29" s="7"/>
      <c r="B29" s="7" t="s">
        <v>680</v>
      </c>
      <c r="C29" s="7"/>
      <c r="D29" s="7"/>
      <c r="E29" s="7"/>
      <c r="F29" s="7"/>
      <c r="G29" s="7"/>
      <c r="H29" s="7"/>
      <c r="I29" s="7"/>
      <c r="J29" s="7"/>
      <c r="K29" s="7"/>
      <c r="L29" s="9" t="s">
        <v>386</v>
      </c>
      <c r="M29" s="248">
        <v>3.2</v>
      </c>
      <c r="N29" s="248">
        <v>2.8</v>
      </c>
      <c r="O29" s="248">
        <v>4.4000000000000004</v>
      </c>
      <c r="P29" s="248">
        <v>2.5</v>
      </c>
      <c r="Q29" s="248">
        <v>3.2</v>
      </c>
      <c r="R29" s="248">
        <v>3.6</v>
      </c>
      <c r="S29" s="248">
        <v>2.9</v>
      </c>
      <c r="T29" s="248">
        <v>8</v>
      </c>
      <c r="U29" s="248">
        <v>3.3</v>
      </c>
    </row>
    <row r="30" spans="1:21" ht="16.5" customHeight="1" x14ac:dyDescent="0.2">
      <c r="A30" s="7" t="s">
        <v>120</v>
      </c>
      <c r="B30" s="7"/>
      <c r="C30" s="7"/>
      <c r="D30" s="7"/>
      <c r="E30" s="7"/>
      <c r="F30" s="7"/>
      <c r="G30" s="7"/>
      <c r="H30" s="7"/>
      <c r="I30" s="7"/>
      <c r="J30" s="7"/>
      <c r="K30" s="7"/>
      <c r="L30" s="9"/>
      <c r="M30" s="10"/>
      <c r="N30" s="10"/>
      <c r="O30" s="10"/>
      <c r="P30" s="10"/>
      <c r="Q30" s="10"/>
      <c r="R30" s="10"/>
      <c r="S30" s="10"/>
      <c r="T30" s="10"/>
      <c r="U30" s="10"/>
    </row>
    <row r="31" spans="1:21" ht="16.5" customHeight="1" x14ac:dyDescent="0.2">
      <c r="A31" s="7"/>
      <c r="B31" s="7" t="s">
        <v>514</v>
      </c>
      <c r="C31" s="7"/>
      <c r="D31" s="7"/>
      <c r="E31" s="7"/>
      <c r="F31" s="7"/>
      <c r="G31" s="7"/>
      <c r="H31" s="7"/>
      <c r="I31" s="7"/>
      <c r="J31" s="7"/>
      <c r="K31" s="7"/>
      <c r="L31" s="9" t="s">
        <v>76</v>
      </c>
      <c r="M31" s="246">
        <v>372</v>
      </c>
      <c r="N31" s="246">
        <v>251</v>
      </c>
      <c r="O31" s="246">
        <v>294</v>
      </c>
      <c r="P31" s="245">
        <v>96</v>
      </c>
      <c r="Q31" s="245">
        <v>52</v>
      </c>
      <c r="R31" s="245">
        <v>30</v>
      </c>
      <c r="S31" s="245">
        <v>15</v>
      </c>
      <c r="T31" s="245">
        <v>30</v>
      </c>
      <c r="U31" s="247">
        <v>1140</v>
      </c>
    </row>
    <row r="32" spans="1:21" ht="16.5" customHeight="1" x14ac:dyDescent="0.2">
      <c r="A32" s="13"/>
      <c r="B32" s="13" t="s">
        <v>680</v>
      </c>
      <c r="C32" s="13"/>
      <c r="D32" s="13"/>
      <c r="E32" s="13"/>
      <c r="F32" s="13"/>
      <c r="G32" s="13"/>
      <c r="H32" s="13"/>
      <c r="I32" s="13"/>
      <c r="J32" s="13"/>
      <c r="K32" s="13"/>
      <c r="L32" s="14" t="s">
        <v>386</v>
      </c>
      <c r="M32" s="249">
        <v>3.8</v>
      </c>
      <c r="N32" s="249">
        <v>3.5</v>
      </c>
      <c r="O32" s="249">
        <v>4.5999999999999996</v>
      </c>
      <c r="P32" s="249">
        <v>3</v>
      </c>
      <c r="Q32" s="249">
        <v>2.6</v>
      </c>
      <c r="R32" s="249">
        <v>4.5</v>
      </c>
      <c r="S32" s="249">
        <v>2.9</v>
      </c>
      <c r="T32" s="249">
        <v>7.6</v>
      </c>
      <c r="U32" s="249">
        <v>3.8</v>
      </c>
    </row>
    <row r="33" spans="1:21" ht="4.5" customHeight="1" x14ac:dyDescent="0.2">
      <c r="A33" s="25"/>
      <c r="B33" s="25"/>
      <c r="C33" s="2"/>
      <c r="D33" s="2"/>
      <c r="E33" s="2"/>
      <c r="F33" s="2"/>
      <c r="G33" s="2"/>
      <c r="H33" s="2"/>
      <c r="I33" s="2"/>
      <c r="J33" s="2"/>
      <c r="K33" s="2"/>
      <c r="L33" s="2"/>
      <c r="M33" s="2"/>
      <c r="N33" s="2"/>
      <c r="O33" s="2"/>
      <c r="P33" s="2"/>
      <c r="Q33" s="2"/>
      <c r="R33" s="2"/>
      <c r="S33" s="2"/>
      <c r="T33" s="2"/>
      <c r="U33" s="2"/>
    </row>
    <row r="34" spans="1:21" ht="16.5" customHeight="1" x14ac:dyDescent="0.2">
      <c r="A34" s="25" t="s">
        <v>79</v>
      </c>
      <c r="B34" s="25"/>
      <c r="C34" s="345" t="s">
        <v>521</v>
      </c>
      <c r="D34" s="345"/>
      <c r="E34" s="345"/>
      <c r="F34" s="345"/>
      <c r="G34" s="345"/>
      <c r="H34" s="345"/>
      <c r="I34" s="345"/>
      <c r="J34" s="345"/>
      <c r="K34" s="345"/>
      <c r="L34" s="345"/>
      <c r="M34" s="345"/>
      <c r="N34" s="345"/>
      <c r="O34" s="345"/>
      <c r="P34" s="345"/>
      <c r="Q34" s="345"/>
      <c r="R34" s="345"/>
      <c r="S34" s="345"/>
      <c r="T34" s="345"/>
      <c r="U34" s="345"/>
    </row>
    <row r="35" spans="1:21" ht="16.5" customHeight="1" x14ac:dyDescent="0.2">
      <c r="A35" s="25" t="s">
        <v>80</v>
      </c>
      <c r="B35" s="25"/>
      <c r="C35" s="345" t="s">
        <v>644</v>
      </c>
      <c r="D35" s="345"/>
      <c r="E35" s="345"/>
      <c r="F35" s="345"/>
      <c r="G35" s="345"/>
      <c r="H35" s="345"/>
      <c r="I35" s="345"/>
      <c r="J35" s="345"/>
      <c r="K35" s="345"/>
      <c r="L35" s="345"/>
      <c r="M35" s="345"/>
      <c r="N35" s="345"/>
      <c r="O35" s="345"/>
      <c r="P35" s="345"/>
      <c r="Q35" s="345"/>
      <c r="R35" s="345"/>
      <c r="S35" s="345"/>
      <c r="T35" s="345"/>
      <c r="U35" s="345"/>
    </row>
    <row r="36" spans="1:21" ht="16.5" customHeight="1" x14ac:dyDescent="0.2">
      <c r="A36" s="25" t="s">
        <v>81</v>
      </c>
      <c r="B36" s="25"/>
      <c r="C36" s="345" t="s">
        <v>681</v>
      </c>
      <c r="D36" s="345"/>
      <c r="E36" s="345"/>
      <c r="F36" s="345"/>
      <c r="G36" s="345"/>
      <c r="H36" s="345"/>
      <c r="I36" s="345"/>
      <c r="J36" s="345"/>
      <c r="K36" s="345"/>
      <c r="L36" s="345"/>
      <c r="M36" s="345"/>
      <c r="N36" s="345"/>
      <c r="O36" s="345"/>
      <c r="P36" s="345"/>
      <c r="Q36" s="345"/>
      <c r="R36" s="345"/>
      <c r="S36" s="345"/>
      <c r="T36" s="345"/>
      <c r="U36" s="345"/>
    </row>
    <row r="37" spans="1:21" ht="29.45" customHeight="1" x14ac:dyDescent="0.2">
      <c r="A37" s="25" t="s">
        <v>82</v>
      </c>
      <c r="B37" s="25"/>
      <c r="C37" s="345" t="s">
        <v>682</v>
      </c>
      <c r="D37" s="345"/>
      <c r="E37" s="345"/>
      <c r="F37" s="345"/>
      <c r="G37" s="345"/>
      <c r="H37" s="345"/>
      <c r="I37" s="345"/>
      <c r="J37" s="345"/>
      <c r="K37" s="345"/>
      <c r="L37" s="345"/>
      <c r="M37" s="345"/>
      <c r="N37" s="345"/>
      <c r="O37" s="345"/>
      <c r="P37" s="345"/>
      <c r="Q37" s="345"/>
      <c r="R37" s="345"/>
      <c r="S37" s="345"/>
      <c r="T37" s="345"/>
      <c r="U37" s="345"/>
    </row>
    <row r="38" spans="1:21" ht="42.4" customHeight="1" x14ac:dyDescent="0.2">
      <c r="A38" s="25" t="s">
        <v>83</v>
      </c>
      <c r="B38" s="25"/>
      <c r="C38" s="345" t="s">
        <v>683</v>
      </c>
      <c r="D38" s="345"/>
      <c r="E38" s="345"/>
      <c r="F38" s="345"/>
      <c r="G38" s="345"/>
      <c r="H38" s="345"/>
      <c r="I38" s="345"/>
      <c r="J38" s="345"/>
      <c r="K38" s="345"/>
      <c r="L38" s="345"/>
      <c r="M38" s="345"/>
      <c r="N38" s="345"/>
      <c r="O38" s="345"/>
      <c r="P38" s="345"/>
      <c r="Q38" s="345"/>
      <c r="R38" s="345"/>
      <c r="S38" s="345"/>
      <c r="T38" s="345"/>
      <c r="U38" s="345"/>
    </row>
    <row r="39" spans="1:21" ht="42.4" customHeight="1" x14ac:dyDescent="0.2">
      <c r="A39" s="25" t="s">
        <v>84</v>
      </c>
      <c r="B39" s="25"/>
      <c r="C39" s="345" t="s">
        <v>684</v>
      </c>
      <c r="D39" s="345"/>
      <c r="E39" s="345"/>
      <c r="F39" s="345"/>
      <c r="G39" s="345"/>
      <c r="H39" s="345"/>
      <c r="I39" s="345"/>
      <c r="J39" s="345"/>
      <c r="K39" s="345"/>
      <c r="L39" s="345"/>
      <c r="M39" s="345"/>
      <c r="N39" s="345"/>
      <c r="O39" s="345"/>
      <c r="P39" s="345"/>
      <c r="Q39" s="345"/>
      <c r="R39" s="345"/>
      <c r="S39" s="345"/>
      <c r="T39" s="345"/>
      <c r="U39" s="345"/>
    </row>
    <row r="40" spans="1:21" ht="16.5" customHeight="1" x14ac:dyDescent="0.2">
      <c r="A40" s="25" t="s">
        <v>85</v>
      </c>
      <c r="B40" s="25"/>
      <c r="C40" s="345" t="s">
        <v>527</v>
      </c>
      <c r="D40" s="345"/>
      <c r="E40" s="345"/>
      <c r="F40" s="345"/>
      <c r="G40" s="345"/>
      <c r="H40" s="345"/>
      <c r="I40" s="345"/>
      <c r="J40" s="345"/>
      <c r="K40" s="345"/>
      <c r="L40" s="345"/>
      <c r="M40" s="345"/>
      <c r="N40" s="345"/>
      <c r="O40" s="345"/>
      <c r="P40" s="345"/>
      <c r="Q40" s="345"/>
      <c r="R40" s="345"/>
      <c r="S40" s="345"/>
      <c r="T40" s="345"/>
      <c r="U40" s="345"/>
    </row>
    <row r="41" spans="1:21" ht="16.5" customHeight="1" x14ac:dyDescent="0.2">
      <c r="A41" s="25" t="s">
        <v>86</v>
      </c>
      <c r="B41" s="25"/>
      <c r="C41" s="345" t="s">
        <v>529</v>
      </c>
      <c r="D41" s="345"/>
      <c r="E41" s="345"/>
      <c r="F41" s="345"/>
      <c r="G41" s="345"/>
      <c r="H41" s="345"/>
      <c r="I41" s="345"/>
      <c r="J41" s="345"/>
      <c r="K41" s="345"/>
      <c r="L41" s="345"/>
      <c r="M41" s="345"/>
      <c r="N41" s="345"/>
      <c r="O41" s="345"/>
      <c r="P41" s="345"/>
      <c r="Q41" s="345"/>
      <c r="R41" s="345"/>
      <c r="S41" s="345"/>
      <c r="T41" s="345"/>
      <c r="U41" s="345"/>
    </row>
    <row r="42" spans="1:21" ht="4.5" customHeight="1" x14ac:dyDescent="0.2"/>
    <row r="43" spans="1:21" ht="55.15" customHeight="1" x14ac:dyDescent="0.2">
      <c r="A43" s="26" t="s">
        <v>95</v>
      </c>
      <c r="B43" s="25"/>
      <c r="C43" s="25"/>
      <c r="D43" s="25"/>
      <c r="E43" s="345" t="s">
        <v>685</v>
      </c>
      <c r="F43" s="345"/>
      <c r="G43" s="345"/>
      <c r="H43" s="345"/>
      <c r="I43" s="345"/>
      <c r="J43" s="345"/>
      <c r="K43" s="345"/>
      <c r="L43" s="345"/>
      <c r="M43" s="345"/>
      <c r="N43" s="345"/>
      <c r="O43" s="345"/>
      <c r="P43" s="345"/>
      <c r="Q43" s="345"/>
      <c r="R43" s="345"/>
      <c r="S43" s="345"/>
      <c r="T43" s="345"/>
      <c r="U43" s="345"/>
    </row>
  </sheetData>
  <mergeCells count="10">
    <mergeCell ref="C38:U38"/>
    <mergeCell ref="C39:U39"/>
    <mergeCell ref="C40:U40"/>
    <mergeCell ref="C41:U41"/>
    <mergeCell ref="E43:U43"/>
    <mergeCell ref="K1:U1"/>
    <mergeCell ref="C34:U34"/>
    <mergeCell ref="C35:U35"/>
    <mergeCell ref="C36:U36"/>
    <mergeCell ref="C37:U37"/>
  </mergeCells>
  <pageMargins left="0.7" right="0.7" top="0.75" bottom="0.75" header="0.3" footer="0.3"/>
  <pageSetup paperSize="9" fitToHeight="0" orientation="landscape" horizontalDpi="300" verticalDpi="300"/>
  <headerFooter scaleWithDoc="0" alignWithMargins="0">
    <oddHeader>&amp;C&amp;"Arial"&amp;8TABLE EA.33</oddHeader>
    <oddFooter>&amp;L&amp;"Arial"&amp;8REPORT ON
GOVERNMENT
SERVICES 2022&amp;R&amp;"Arial"&amp;8HEALTH SECTOR
OVERVIEW
PAGE &amp;B&amp;P&amp;B</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U37"/>
  <sheetViews>
    <sheetView showGridLines="0" workbookViewId="0"/>
  </sheetViews>
  <sheetFormatPr defaultColWidth="11.42578125" defaultRowHeight="12.75" x14ac:dyDescent="0.2"/>
  <cols>
    <col min="1" max="11" width="1.85546875" customWidth="1"/>
    <col min="12" max="12" width="5.42578125" customWidth="1"/>
    <col min="13" max="21" width="8.42578125" customWidth="1"/>
  </cols>
  <sheetData>
    <row r="1" spans="1:21" ht="33.950000000000003" customHeight="1" x14ac:dyDescent="0.2">
      <c r="A1" s="8" t="s">
        <v>686</v>
      </c>
      <c r="B1" s="8"/>
      <c r="C1" s="8"/>
      <c r="D1" s="8"/>
      <c r="E1" s="8"/>
      <c r="F1" s="8"/>
      <c r="G1" s="8"/>
      <c r="H1" s="8"/>
      <c r="I1" s="8"/>
      <c r="J1" s="8"/>
      <c r="K1" s="352" t="s">
        <v>687</v>
      </c>
      <c r="L1" s="353"/>
      <c r="M1" s="353"/>
      <c r="N1" s="353"/>
      <c r="O1" s="353"/>
      <c r="P1" s="353"/>
      <c r="Q1" s="353"/>
      <c r="R1" s="353"/>
      <c r="S1" s="353"/>
      <c r="T1" s="353"/>
      <c r="U1" s="353"/>
    </row>
    <row r="2" spans="1:21" ht="16.5" customHeight="1" x14ac:dyDescent="0.2">
      <c r="A2" s="11"/>
      <c r="B2" s="11"/>
      <c r="C2" s="11"/>
      <c r="D2" s="11"/>
      <c r="E2" s="11"/>
      <c r="F2" s="11"/>
      <c r="G2" s="11"/>
      <c r="H2" s="11"/>
      <c r="I2" s="11"/>
      <c r="J2" s="11"/>
      <c r="K2" s="11"/>
      <c r="L2" s="12" t="s">
        <v>59</v>
      </c>
      <c r="M2" s="105" t="s">
        <v>688</v>
      </c>
      <c r="N2" s="105" t="s">
        <v>689</v>
      </c>
      <c r="O2" s="105" t="s">
        <v>690</v>
      </c>
      <c r="P2" s="105" t="s">
        <v>691</v>
      </c>
      <c r="Q2" s="105" t="s">
        <v>692</v>
      </c>
      <c r="R2" s="105" t="s">
        <v>693</v>
      </c>
      <c r="S2" s="105" t="s">
        <v>694</v>
      </c>
      <c r="T2" s="105" t="s">
        <v>695</v>
      </c>
      <c r="U2" s="105" t="s">
        <v>696</v>
      </c>
    </row>
    <row r="3" spans="1:21" ht="16.5" customHeight="1" x14ac:dyDescent="0.2">
      <c r="A3" s="7" t="s">
        <v>680</v>
      </c>
      <c r="B3" s="7"/>
      <c r="C3" s="7"/>
      <c r="D3" s="7"/>
      <c r="E3" s="7"/>
      <c r="F3" s="7"/>
      <c r="G3" s="7"/>
      <c r="H3" s="7"/>
      <c r="I3" s="7"/>
      <c r="J3" s="7"/>
      <c r="K3" s="7"/>
      <c r="L3" s="9"/>
      <c r="M3" s="10"/>
      <c r="N3" s="10"/>
      <c r="O3" s="10"/>
      <c r="P3" s="10"/>
      <c r="Q3" s="10"/>
      <c r="R3" s="10"/>
      <c r="S3" s="10"/>
      <c r="T3" s="10"/>
      <c r="U3" s="10"/>
    </row>
    <row r="4" spans="1:21" ht="16.5" customHeight="1" x14ac:dyDescent="0.2">
      <c r="A4" s="7"/>
      <c r="B4" s="7" t="s">
        <v>697</v>
      </c>
      <c r="C4" s="7"/>
      <c r="D4" s="7"/>
      <c r="E4" s="7"/>
      <c r="F4" s="7"/>
      <c r="G4" s="7"/>
      <c r="H4" s="7"/>
      <c r="I4" s="7"/>
      <c r="J4" s="7"/>
      <c r="K4" s="7"/>
      <c r="L4" s="9"/>
      <c r="M4" s="10"/>
      <c r="N4" s="10"/>
      <c r="O4" s="10"/>
      <c r="P4" s="10"/>
      <c r="Q4" s="10"/>
      <c r="R4" s="10"/>
      <c r="S4" s="10"/>
      <c r="T4" s="10"/>
      <c r="U4" s="10"/>
    </row>
    <row r="5" spans="1:21" ht="16.5" customHeight="1" x14ac:dyDescent="0.2">
      <c r="A5" s="7"/>
      <c r="B5" s="7"/>
      <c r="C5" s="7" t="s">
        <v>582</v>
      </c>
      <c r="D5" s="7"/>
      <c r="E5" s="7"/>
      <c r="F5" s="7"/>
      <c r="G5" s="7"/>
      <c r="H5" s="7"/>
      <c r="I5" s="7"/>
      <c r="J5" s="7"/>
      <c r="K5" s="7"/>
      <c r="L5" s="9" t="s">
        <v>386</v>
      </c>
      <c r="M5" s="253">
        <v>4.0999999999999996</v>
      </c>
      <c r="N5" s="250" t="s">
        <v>181</v>
      </c>
      <c r="O5" s="253">
        <v>5.8</v>
      </c>
      <c r="P5" s="253">
        <v>6</v>
      </c>
      <c r="Q5" s="253">
        <v>4.5</v>
      </c>
      <c r="R5" s="250" t="s">
        <v>181</v>
      </c>
      <c r="S5" s="250" t="s">
        <v>181</v>
      </c>
      <c r="T5" s="252">
        <v>12.9</v>
      </c>
      <c r="U5" s="253">
        <v>5.7</v>
      </c>
    </row>
    <row r="6" spans="1:21" ht="16.5" customHeight="1" x14ac:dyDescent="0.2">
      <c r="A6" s="7"/>
      <c r="B6" s="7"/>
      <c r="C6" s="7" t="s">
        <v>584</v>
      </c>
      <c r="D6" s="7"/>
      <c r="E6" s="7"/>
      <c r="F6" s="7"/>
      <c r="G6" s="7"/>
      <c r="H6" s="7"/>
      <c r="I6" s="7"/>
      <c r="J6" s="7"/>
      <c r="K6" s="7"/>
      <c r="L6" s="9" t="s">
        <v>386</v>
      </c>
      <c r="M6" s="253">
        <v>4.3</v>
      </c>
      <c r="N6" s="250" t="s">
        <v>181</v>
      </c>
      <c r="O6" s="253">
        <v>6.1</v>
      </c>
      <c r="P6" s="253">
        <v>6.3</v>
      </c>
      <c r="Q6" s="253">
        <v>4.5999999999999996</v>
      </c>
      <c r="R6" s="250" t="s">
        <v>181</v>
      </c>
      <c r="S6" s="250" t="s">
        <v>181</v>
      </c>
      <c r="T6" s="252">
        <v>13</v>
      </c>
      <c r="U6" s="253">
        <v>5.9</v>
      </c>
    </row>
    <row r="7" spans="1:21" ht="16.5" customHeight="1" x14ac:dyDescent="0.2">
      <c r="A7" s="7"/>
      <c r="B7" s="7"/>
      <c r="C7" s="7" t="s">
        <v>585</v>
      </c>
      <c r="D7" s="7"/>
      <c r="E7" s="7"/>
      <c r="F7" s="7"/>
      <c r="G7" s="7"/>
      <c r="H7" s="7"/>
      <c r="I7" s="7"/>
      <c r="J7" s="7"/>
      <c r="K7" s="7"/>
      <c r="L7" s="9" t="s">
        <v>386</v>
      </c>
      <c r="M7" s="253">
        <v>4.4000000000000004</v>
      </c>
      <c r="N7" s="250" t="s">
        <v>181</v>
      </c>
      <c r="O7" s="253">
        <v>6.2</v>
      </c>
      <c r="P7" s="253">
        <v>6.5</v>
      </c>
      <c r="Q7" s="253">
        <v>4.5</v>
      </c>
      <c r="R7" s="250" t="s">
        <v>181</v>
      </c>
      <c r="S7" s="250" t="s">
        <v>181</v>
      </c>
      <c r="T7" s="252">
        <v>13.6</v>
      </c>
      <c r="U7" s="253">
        <v>6.1</v>
      </c>
    </row>
    <row r="8" spans="1:21" ht="16.5" customHeight="1" x14ac:dyDescent="0.2">
      <c r="A8" s="7"/>
      <c r="B8" s="7"/>
      <c r="C8" s="7" t="s">
        <v>586</v>
      </c>
      <c r="D8" s="7"/>
      <c r="E8" s="7"/>
      <c r="F8" s="7"/>
      <c r="G8" s="7"/>
      <c r="H8" s="7"/>
      <c r="I8" s="7"/>
      <c r="J8" s="7"/>
      <c r="K8" s="7"/>
      <c r="L8" s="9" t="s">
        <v>386</v>
      </c>
      <c r="M8" s="253">
        <v>4.5</v>
      </c>
      <c r="N8" s="250" t="s">
        <v>181</v>
      </c>
      <c r="O8" s="253">
        <v>6.7</v>
      </c>
      <c r="P8" s="253">
        <v>6.1</v>
      </c>
      <c r="Q8" s="253">
        <v>4.9000000000000004</v>
      </c>
      <c r="R8" s="250" t="s">
        <v>181</v>
      </c>
      <c r="S8" s="250" t="s">
        <v>181</v>
      </c>
      <c r="T8" s="252">
        <v>13.6</v>
      </c>
      <c r="U8" s="253">
        <v>6.3</v>
      </c>
    </row>
    <row r="9" spans="1:21" ht="16.5" customHeight="1" x14ac:dyDescent="0.2">
      <c r="A9" s="7"/>
      <c r="B9" s="7"/>
      <c r="C9" s="7" t="s">
        <v>587</v>
      </c>
      <c r="D9" s="7"/>
      <c r="E9" s="7"/>
      <c r="F9" s="7"/>
      <c r="G9" s="7"/>
      <c r="H9" s="7"/>
      <c r="I9" s="7"/>
      <c r="J9" s="7"/>
      <c r="K9" s="7"/>
      <c r="L9" s="9" t="s">
        <v>386</v>
      </c>
      <c r="M9" s="253">
        <v>4.5999999999999996</v>
      </c>
      <c r="N9" s="250" t="s">
        <v>181</v>
      </c>
      <c r="O9" s="253">
        <v>6.6</v>
      </c>
      <c r="P9" s="253">
        <v>5.7</v>
      </c>
      <c r="Q9" s="253">
        <v>5.8</v>
      </c>
      <c r="R9" s="250" t="s">
        <v>181</v>
      </c>
      <c r="S9" s="250" t="s">
        <v>181</v>
      </c>
      <c r="T9" s="252">
        <v>13.1</v>
      </c>
      <c r="U9" s="253">
        <v>6.2</v>
      </c>
    </row>
    <row r="10" spans="1:21" ht="16.5" customHeight="1" x14ac:dyDescent="0.2">
      <c r="A10" s="7"/>
      <c r="B10" s="7"/>
      <c r="C10" s="7" t="s">
        <v>588</v>
      </c>
      <c r="D10" s="7"/>
      <c r="E10" s="7"/>
      <c r="F10" s="7"/>
      <c r="G10" s="7"/>
      <c r="H10" s="7"/>
      <c r="I10" s="7"/>
      <c r="J10" s="7"/>
      <c r="K10" s="7"/>
      <c r="L10" s="9" t="s">
        <v>386</v>
      </c>
      <c r="M10" s="253">
        <v>4.3</v>
      </c>
      <c r="N10" s="250" t="s">
        <v>181</v>
      </c>
      <c r="O10" s="253">
        <v>6.7</v>
      </c>
      <c r="P10" s="253">
        <v>5.3</v>
      </c>
      <c r="Q10" s="253">
        <v>7</v>
      </c>
      <c r="R10" s="250" t="s">
        <v>181</v>
      </c>
      <c r="S10" s="250" t="s">
        <v>181</v>
      </c>
      <c r="T10" s="252">
        <v>13</v>
      </c>
      <c r="U10" s="253">
        <v>6.2</v>
      </c>
    </row>
    <row r="11" spans="1:21" ht="16.5" customHeight="1" x14ac:dyDescent="0.2">
      <c r="A11" s="7"/>
      <c r="B11" s="7"/>
      <c r="C11" s="7" t="s">
        <v>589</v>
      </c>
      <c r="D11" s="7"/>
      <c r="E11" s="7"/>
      <c r="F11" s="7"/>
      <c r="G11" s="7"/>
      <c r="H11" s="7"/>
      <c r="I11" s="7"/>
      <c r="J11" s="7"/>
      <c r="K11" s="7"/>
      <c r="L11" s="9" t="s">
        <v>386</v>
      </c>
      <c r="M11" s="253">
        <v>4</v>
      </c>
      <c r="N11" s="250" t="s">
        <v>181</v>
      </c>
      <c r="O11" s="253">
        <v>6.6</v>
      </c>
      <c r="P11" s="253">
        <v>5.6</v>
      </c>
      <c r="Q11" s="253">
        <v>7.2</v>
      </c>
      <c r="R11" s="250" t="s">
        <v>181</v>
      </c>
      <c r="S11" s="250" t="s">
        <v>181</v>
      </c>
      <c r="T11" s="252">
        <v>13.3</v>
      </c>
      <c r="U11" s="253">
        <v>6.2</v>
      </c>
    </row>
    <row r="12" spans="1:21" ht="16.5" customHeight="1" x14ac:dyDescent="0.2">
      <c r="A12" s="7"/>
      <c r="B12" s="7"/>
      <c r="C12" s="7" t="s">
        <v>208</v>
      </c>
      <c r="D12" s="7"/>
      <c r="E12" s="7"/>
      <c r="F12" s="7"/>
      <c r="G12" s="7"/>
      <c r="H12" s="7"/>
      <c r="I12" s="7"/>
      <c r="J12" s="7"/>
      <c r="K12" s="7"/>
      <c r="L12" s="9" t="s">
        <v>386</v>
      </c>
      <c r="M12" s="253">
        <v>3.9</v>
      </c>
      <c r="N12" s="250" t="s">
        <v>181</v>
      </c>
      <c r="O12" s="253">
        <v>7.3</v>
      </c>
      <c r="P12" s="253">
        <v>6.2</v>
      </c>
      <c r="Q12" s="253">
        <v>6.6</v>
      </c>
      <c r="R12" s="250" t="s">
        <v>181</v>
      </c>
      <c r="S12" s="250" t="s">
        <v>181</v>
      </c>
      <c r="T12" s="252">
        <v>13.4</v>
      </c>
      <c r="U12" s="253">
        <v>6.5</v>
      </c>
    </row>
    <row r="13" spans="1:21" ht="16.5" customHeight="1" x14ac:dyDescent="0.2">
      <c r="A13" s="7"/>
      <c r="B13" s="7"/>
      <c r="C13" s="7" t="s">
        <v>590</v>
      </c>
      <c r="D13" s="7"/>
      <c r="E13" s="7"/>
      <c r="F13" s="7"/>
      <c r="G13" s="7"/>
      <c r="H13" s="7"/>
      <c r="I13" s="7"/>
      <c r="J13" s="7"/>
      <c r="K13" s="7"/>
      <c r="L13" s="9" t="s">
        <v>386</v>
      </c>
      <c r="M13" s="253">
        <v>3.9</v>
      </c>
      <c r="N13" s="250" t="s">
        <v>181</v>
      </c>
      <c r="O13" s="253">
        <v>8</v>
      </c>
      <c r="P13" s="253">
        <v>7.1</v>
      </c>
      <c r="Q13" s="253">
        <v>5.4</v>
      </c>
      <c r="R13" s="250" t="s">
        <v>181</v>
      </c>
      <c r="S13" s="250" t="s">
        <v>181</v>
      </c>
      <c r="T13" s="252">
        <v>12.7</v>
      </c>
      <c r="U13" s="253">
        <v>6.8</v>
      </c>
    </row>
    <row r="14" spans="1:21" ht="16.5" customHeight="1" x14ac:dyDescent="0.2">
      <c r="A14" s="7"/>
      <c r="B14" s="7"/>
      <c r="C14" s="7" t="s">
        <v>591</v>
      </c>
      <c r="D14" s="7"/>
      <c r="E14" s="7"/>
      <c r="F14" s="7"/>
      <c r="G14" s="7"/>
      <c r="H14" s="7"/>
      <c r="I14" s="7"/>
      <c r="J14" s="7"/>
      <c r="K14" s="7"/>
      <c r="L14" s="9" t="s">
        <v>386</v>
      </c>
      <c r="M14" s="253">
        <v>4.5</v>
      </c>
      <c r="N14" s="250" t="s">
        <v>181</v>
      </c>
      <c r="O14" s="253">
        <v>8.1999999999999993</v>
      </c>
      <c r="P14" s="253">
        <v>7.3</v>
      </c>
      <c r="Q14" s="253">
        <v>5.5</v>
      </c>
      <c r="R14" s="250" t="s">
        <v>181</v>
      </c>
      <c r="S14" s="250" t="s">
        <v>181</v>
      </c>
      <c r="T14" s="252">
        <v>12.2</v>
      </c>
      <c r="U14" s="253">
        <v>7</v>
      </c>
    </row>
    <row r="15" spans="1:21" ht="16.5" customHeight="1" x14ac:dyDescent="0.2">
      <c r="A15" s="7"/>
      <c r="B15" s="7" t="s">
        <v>698</v>
      </c>
      <c r="C15" s="7"/>
      <c r="D15" s="7"/>
      <c r="E15" s="7"/>
      <c r="F15" s="7"/>
      <c r="G15" s="7"/>
      <c r="H15" s="7"/>
      <c r="I15" s="7"/>
      <c r="J15" s="7"/>
      <c r="K15" s="7"/>
      <c r="L15" s="9"/>
      <c r="M15" s="10"/>
      <c r="N15" s="10"/>
      <c r="O15" s="10"/>
      <c r="P15" s="10"/>
      <c r="Q15" s="10"/>
      <c r="R15" s="10"/>
      <c r="S15" s="10"/>
      <c r="T15" s="10"/>
      <c r="U15" s="10"/>
    </row>
    <row r="16" spans="1:21" ht="16.5" customHeight="1" x14ac:dyDescent="0.2">
      <c r="A16" s="7"/>
      <c r="B16" s="7"/>
      <c r="C16" s="7" t="s">
        <v>582</v>
      </c>
      <c r="D16" s="7"/>
      <c r="E16" s="7"/>
      <c r="F16" s="7"/>
      <c r="G16" s="7"/>
      <c r="H16" s="7"/>
      <c r="I16" s="7"/>
      <c r="J16" s="7"/>
      <c r="K16" s="7"/>
      <c r="L16" s="9" t="s">
        <v>386</v>
      </c>
      <c r="M16" s="253">
        <v>2.9</v>
      </c>
      <c r="N16" s="250" t="s">
        <v>181</v>
      </c>
      <c r="O16" s="253">
        <v>3.6</v>
      </c>
      <c r="P16" s="253">
        <v>2.2000000000000002</v>
      </c>
      <c r="Q16" s="253">
        <v>2.8</v>
      </c>
      <c r="R16" s="250" t="s">
        <v>181</v>
      </c>
      <c r="S16" s="250" t="s">
        <v>181</v>
      </c>
      <c r="T16" s="253">
        <v>5.0999999999999996</v>
      </c>
      <c r="U16" s="253">
        <v>3</v>
      </c>
    </row>
    <row r="17" spans="1:21" ht="16.5" customHeight="1" x14ac:dyDescent="0.2">
      <c r="A17" s="7"/>
      <c r="B17" s="7"/>
      <c r="C17" s="7" t="s">
        <v>584</v>
      </c>
      <c r="D17" s="7"/>
      <c r="E17" s="7"/>
      <c r="F17" s="7"/>
      <c r="G17" s="7"/>
      <c r="H17" s="7"/>
      <c r="I17" s="7"/>
      <c r="J17" s="7"/>
      <c r="K17" s="7"/>
      <c r="L17" s="9" t="s">
        <v>386</v>
      </c>
      <c r="M17" s="253">
        <v>2.8</v>
      </c>
      <c r="N17" s="250" t="s">
        <v>181</v>
      </c>
      <c r="O17" s="253">
        <v>3.8</v>
      </c>
      <c r="P17" s="253">
        <v>2.2000000000000002</v>
      </c>
      <c r="Q17" s="253">
        <v>2.9</v>
      </c>
      <c r="R17" s="250" t="s">
        <v>181</v>
      </c>
      <c r="S17" s="250" t="s">
        <v>181</v>
      </c>
      <c r="T17" s="253">
        <v>4.8</v>
      </c>
      <c r="U17" s="253">
        <v>3</v>
      </c>
    </row>
    <row r="18" spans="1:21" ht="16.5" customHeight="1" x14ac:dyDescent="0.2">
      <c r="A18" s="7"/>
      <c r="B18" s="7"/>
      <c r="C18" s="7" t="s">
        <v>585</v>
      </c>
      <c r="D18" s="7"/>
      <c r="E18" s="7"/>
      <c r="F18" s="7"/>
      <c r="G18" s="7"/>
      <c r="H18" s="7"/>
      <c r="I18" s="7"/>
      <c r="J18" s="7"/>
      <c r="K18" s="7"/>
      <c r="L18" s="9" t="s">
        <v>386</v>
      </c>
      <c r="M18" s="253">
        <v>2.9</v>
      </c>
      <c r="N18" s="250" t="s">
        <v>181</v>
      </c>
      <c r="O18" s="253">
        <v>3.8</v>
      </c>
      <c r="P18" s="253">
        <v>2.2000000000000002</v>
      </c>
      <c r="Q18" s="253">
        <v>3</v>
      </c>
      <c r="R18" s="250" t="s">
        <v>181</v>
      </c>
      <c r="S18" s="250" t="s">
        <v>181</v>
      </c>
      <c r="T18" s="253">
        <v>4</v>
      </c>
      <c r="U18" s="253">
        <v>3.1</v>
      </c>
    </row>
    <row r="19" spans="1:21" ht="16.5" customHeight="1" x14ac:dyDescent="0.2">
      <c r="A19" s="7"/>
      <c r="B19" s="7"/>
      <c r="C19" s="7" t="s">
        <v>586</v>
      </c>
      <c r="D19" s="7"/>
      <c r="E19" s="7"/>
      <c r="F19" s="7"/>
      <c r="G19" s="7"/>
      <c r="H19" s="7"/>
      <c r="I19" s="7"/>
      <c r="J19" s="7"/>
      <c r="K19" s="7"/>
      <c r="L19" s="9" t="s">
        <v>386</v>
      </c>
      <c r="M19" s="253">
        <v>3.1</v>
      </c>
      <c r="N19" s="250" t="s">
        <v>181</v>
      </c>
      <c r="O19" s="253">
        <v>3.9</v>
      </c>
      <c r="P19" s="253">
        <v>2.1</v>
      </c>
      <c r="Q19" s="253">
        <v>2.9</v>
      </c>
      <c r="R19" s="250" t="s">
        <v>181</v>
      </c>
      <c r="S19" s="250" t="s">
        <v>181</v>
      </c>
      <c r="T19" s="253">
        <v>3.4</v>
      </c>
      <c r="U19" s="253">
        <v>3.2</v>
      </c>
    </row>
    <row r="20" spans="1:21" ht="16.5" customHeight="1" x14ac:dyDescent="0.2">
      <c r="A20" s="7"/>
      <c r="B20" s="7"/>
      <c r="C20" s="7" t="s">
        <v>587</v>
      </c>
      <c r="D20" s="7"/>
      <c r="E20" s="7"/>
      <c r="F20" s="7"/>
      <c r="G20" s="7"/>
      <c r="H20" s="7"/>
      <c r="I20" s="7"/>
      <c r="J20" s="7"/>
      <c r="K20" s="7"/>
      <c r="L20" s="9" t="s">
        <v>386</v>
      </c>
      <c r="M20" s="253">
        <v>3.3</v>
      </c>
      <c r="N20" s="250" t="s">
        <v>181</v>
      </c>
      <c r="O20" s="253">
        <v>4</v>
      </c>
      <c r="P20" s="253">
        <v>2.1</v>
      </c>
      <c r="Q20" s="253">
        <v>2.8</v>
      </c>
      <c r="R20" s="250" t="s">
        <v>181</v>
      </c>
      <c r="S20" s="250" t="s">
        <v>181</v>
      </c>
      <c r="T20" s="253">
        <v>3.2</v>
      </c>
      <c r="U20" s="253">
        <v>3.3</v>
      </c>
    </row>
    <row r="21" spans="1:21" ht="16.5" customHeight="1" x14ac:dyDescent="0.2">
      <c r="A21" s="7"/>
      <c r="B21" s="7"/>
      <c r="C21" s="7" t="s">
        <v>588</v>
      </c>
      <c r="D21" s="7"/>
      <c r="E21" s="7"/>
      <c r="F21" s="7"/>
      <c r="G21" s="7"/>
      <c r="H21" s="7"/>
      <c r="I21" s="7"/>
      <c r="J21" s="7"/>
      <c r="K21" s="7"/>
      <c r="L21" s="9" t="s">
        <v>386</v>
      </c>
      <c r="M21" s="253">
        <v>3.4</v>
      </c>
      <c r="N21" s="250" t="s">
        <v>181</v>
      </c>
      <c r="O21" s="253">
        <v>4.0999999999999996</v>
      </c>
      <c r="P21" s="253">
        <v>2.1</v>
      </c>
      <c r="Q21" s="253">
        <v>2.7</v>
      </c>
      <c r="R21" s="250" t="s">
        <v>181</v>
      </c>
      <c r="S21" s="250" t="s">
        <v>181</v>
      </c>
      <c r="T21" s="253">
        <v>3.7</v>
      </c>
      <c r="U21" s="253">
        <v>3.3</v>
      </c>
    </row>
    <row r="22" spans="1:21" ht="16.5" customHeight="1" x14ac:dyDescent="0.2">
      <c r="A22" s="7"/>
      <c r="B22" s="7"/>
      <c r="C22" s="7" t="s">
        <v>589</v>
      </c>
      <c r="D22" s="7"/>
      <c r="E22" s="7"/>
      <c r="F22" s="7"/>
      <c r="G22" s="7"/>
      <c r="H22" s="7"/>
      <c r="I22" s="7"/>
      <c r="J22" s="7"/>
      <c r="K22" s="7"/>
      <c r="L22" s="9" t="s">
        <v>386</v>
      </c>
      <c r="M22" s="253">
        <v>3.5</v>
      </c>
      <c r="N22" s="250" t="s">
        <v>181</v>
      </c>
      <c r="O22" s="253">
        <v>4.2</v>
      </c>
      <c r="P22" s="253">
        <v>2.4</v>
      </c>
      <c r="Q22" s="253">
        <v>2.8</v>
      </c>
      <c r="R22" s="250" t="s">
        <v>181</v>
      </c>
      <c r="S22" s="250" t="s">
        <v>181</v>
      </c>
      <c r="T22" s="253">
        <v>3.8</v>
      </c>
      <c r="U22" s="253">
        <v>3.4</v>
      </c>
    </row>
    <row r="23" spans="1:21" ht="16.5" customHeight="1" x14ac:dyDescent="0.2">
      <c r="A23" s="7"/>
      <c r="B23" s="7"/>
      <c r="C23" s="7" t="s">
        <v>208</v>
      </c>
      <c r="D23" s="7"/>
      <c r="E23" s="7"/>
      <c r="F23" s="7"/>
      <c r="G23" s="7"/>
      <c r="H23" s="7"/>
      <c r="I23" s="7"/>
      <c r="J23" s="7"/>
      <c r="K23" s="7"/>
      <c r="L23" s="9" t="s">
        <v>386</v>
      </c>
      <c r="M23" s="253">
        <v>3.6</v>
      </c>
      <c r="N23" s="250" t="s">
        <v>181</v>
      </c>
      <c r="O23" s="253">
        <v>4.4000000000000004</v>
      </c>
      <c r="P23" s="253">
        <v>2.7</v>
      </c>
      <c r="Q23" s="253">
        <v>3</v>
      </c>
      <c r="R23" s="250" t="s">
        <v>181</v>
      </c>
      <c r="S23" s="250" t="s">
        <v>181</v>
      </c>
      <c r="T23" s="253">
        <v>3.8</v>
      </c>
      <c r="U23" s="253">
        <v>3.6</v>
      </c>
    </row>
    <row r="24" spans="1:21" ht="16.5" customHeight="1" x14ac:dyDescent="0.2">
      <c r="A24" s="7"/>
      <c r="B24" s="7"/>
      <c r="C24" s="7" t="s">
        <v>590</v>
      </c>
      <c r="D24" s="7"/>
      <c r="E24" s="7"/>
      <c r="F24" s="7"/>
      <c r="G24" s="7"/>
      <c r="H24" s="7"/>
      <c r="I24" s="7"/>
      <c r="J24" s="7"/>
      <c r="K24" s="7"/>
      <c r="L24" s="9" t="s">
        <v>386</v>
      </c>
      <c r="M24" s="253">
        <v>3.7</v>
      </c>
      <c r="N24" s="250" t="s">
        <v>181</v>
      </c>
      <c r="O24" s="253">
        <v>4.5999999999999996</v>
      </c>
      <c r="P24" s="253">
        <v>2.9</v>
      </c>
      <c r="Q24" s="253">
        <v>3.2</v>
      </c>
      <c r="R24" s="250" t="s">
        <v>181</v>
      </c>
      <c r="S24" s="250" t="s">
        <v>181</v>
      </c>
      <c r="T24" s="253">
        <v>3.7</v>
      </c>
      <c r="U24" s="253">
        <v>3.8</v>
      </c>
    </row>
    <row r="25" spans="1:21" ht="16.5" customHeight="1" x14ac:dyDescent="0.2">
      <c r="A25" s="13"/>
      <c r="B25" s="13"/>
      <c r="C25" s="13" t="s">
        <v>591</v>
      </c>
      <c r="D25" s="13"/>
      <c r="E25" s="13"/>
      <c r="F25" s="13"/>
      <c r="G25" s="13"/>
      <c r="H25" s="13"/>
      <c r="I25" s="13"/>
      <c r="J25" s="13"/>
      <c r="K25" s="13"/>
      <c r="L25" s="14" t="s">
        <v>386</v>
      </c>
      <c r="M25" s="254">
        <v>3.9</v>
      </c>
      <c r="N25" s="251" t="s">
        <v>181</v>
      </c>
      <c r="O25" s="254">
        <v>4.7</v>
      </c>
      <c r="P25" s="254">
        <v>2.9</v>
      </c>
      <c r="Q25" s="254">
        <v>3.4</v>
      </c>
      <c r="R25" s="251" t="s">
        <v>181</v>
      </c>
      <c r="S25" s="251" t="s">
        <v>181</v>
      </c>
      <c r="T25" s="254">
        <v>3.7</v>
      </c>
      <c r="U25" s="254">
        <v>4</v>
      </c>
    </row>
    <row r="26" spans="1:21" ht="4.5" customHeight="1" x14ac:dyDescent="0.2">
      <c r="A26" s="25"/>
      <c r="B26" s="25"/>
      <c r="C26" s="2"/>
      <c r="D26" s="2"/>
      <c r="E26" s="2"/>
      <c r="F26" s="2"/>
      <c r="G26" s="2"/>
      <c r="H26" s="2"/>
      <c r="I26" s="2"/>
      <c r="J26" s="2"/>
      <c r="K26" s="2"/>
      <c r="L26" s="2"/>
      <c r="M26" s="2"/>
      <c r="N26" s="2"/>
      <c r="O26" s="2"/>
      <c r="P26" s="2"/>
      <c r="Q26" s="2"/>
      <c r="R26" s="2"/>
      <c r="S26" s="2"/>
      <c r="T26" s="2"/>
      <c r="U26" s="2"/>
    </row>
    <row r="27" spans="1:21" ht="16.5" customHeight="1" x14ac:dyDescent="0.2">
      <c r="A27" s="25"/>
      <c r="B27" s="25"/>
      <c r="C27" s="345" t="s">
        <v>699</v>
      </c>
      <c r="D27" s="345"/>
      <c r="E27" s="345"/>
      <c r="F27" s="345"/>
      <c r="G27" s="345"/>
      <c r="H27" s="345"/>
      <c r="I27" s="345"/>
      <c r="J27" s="345"/>
      <c r="K27" s="345"/>
      <c r="L27" s="345"/>
      <c r="M27" s="345"/>
      <c r="N27" s="345"/>
      <c r="O27" s="345"/>
      <c r="P27" s="345"/>
      <c r="Q27" s="345"/>
      <c r="R27" s="345"/>
      <c r="S27" s="345"/>
      <c r="T27" s="345"/>
      <c r="U27" s="345"/>
    </row>
    <row r="28" spans="1:21" ht="4.5" customHeight="1" x14ac:dyDescent="0.2">
      <c r="A28" s="25"/>
      <c r="B28" s="25"/>
      <c r="C28" s="2"/>
      <c r="D28" s="2"/>
      <c r="E28" s="2"/>
      <c r="F28" s="2"/>
      <c r="G28" s="2"/>
      <c r="H28" s="2"/>
      <c r="I28" s="2"/>
      <c r="J28" s="2"/>
      <c r="K28" s="2"/>
      <c r="L28" s="2"/>
      <c r="M28" s="2"/>
      <c r="N28" s="2"/>
      <c r="O28" s="2"/>
      <c r="P28" s="2"/>
      <c r="Q28" s="2"/>
      <c r="R28" s="2"/>
      <c r="S28" s="2"/>
      <c r="T28" s="2"/>
      <c r="U28" s="2"/>
    </row>
    <row r="29" spans="1:21" ht="16.5" customHeight="1" x14ac:dyDescent="0.2">
      <c r="A29" s="25" t="s">
        <v>79</v>
      </c>
      <c r="B29" s="25"/>
      <c r="C29" s="345" t="s">
        <v>644</v>
      </c>
      <c r="D29" s="345"/>
      <c r="E29" s="345"/>
      <c r="F29" s="345"/>
      <c r="G29" s="345"/>
      <c r="H29" s="345"/>
      <c r="I29" s="345"/>
      <c r="J29" s="345"/>
      <c r="K29" s="345"/>
      <c r="L29" s="345"/>
      <c r="M29" s="345"/>
      <c r="N29" s="345"/>
      <c r="O29" s="345"/>
      <c r="P29" s="345"/>
      <c r="Q29" s="345"/>
      <c r="R29" s="345"/>
      <c r="S29" s="345"/>
      <c r="T29" s="345"/>
      <c r="U29" s="345"/>
    </row>
    <row r="30" spans="1:21" ht="16.5" customHeight="1" x14ac:dyDescent="0.2">
      <c r="A30" s="25" t="s">
        <v>80</v>
      </c>
      <c r="B30" s="25"/>
      <c r="C30" s="345" t="s">
        <v>700</v>
      </c>
      <c r="D30" s="345"/>
      <c r="E30" s="345"/>
      <c r="F30" s="345"/>
      <c r="G30" s="345"/>
      <c r="H30" s="345"/>
      <c r="I30" s="345"/>
      <c r="J30" s="345"/>
      <c r="K30" s="345"/>
      <c r="L30" s="345"/>
      <c r="M30" s="345"/>
      <c r="N30" s="345"/>
      <c r="O30" s="345"/>
      <c r="P30" s="345"/>
      <c r="Q30" s="345"/>
      <c r="R30" s="345"/>
      <c r="S30" s="345"/>
      <c r="T30" s="345"/>
      <c r="U30" s="345"/>
    </row>
    <row r="31" spans="1:21" ht="16.5" customHeight="1" x14ac:dyDescent="0.2">
      <c r="A31" s="25" t="s">
        <v>81</v>
      </c>
      <c r="B31" s="25"/>
      <c r="C31" s="345" t="s">
        <v>701</v>
      </c>
      <c r="D31" s="345"/>
      <c r="E31" s="345"/>
      <c r="F31" s="345"/>
      <c r="G31" s="345"/>
      <c r="H31" s="345"/>
      <c r="I31" s="345"/>
      <c r="J31" s="345"/>
      <c r="K31" s="345"/>
      <c r="L31" s="345"/>
      <c r="M31" s="345"/>
      <c r="N31" s="345"/>
      <c r="O31" s="345"/>
      <c r="P31" s="345"/>
      <c r="Q31" s="345"/>
      <c r="R31" s="345"/>
      <c r="S31" s="345"/>
      <c r="T31" s="345"/>
      <c r="U31" s="345"/>
    </row>
    <row r="32" spans="1:21" ht="16.5" customHeight="1" x14ac:dyDescent="0.2">
      <c r="A32" s="25" t="s">
        <v>82</v>
      </c>
      <c r="B32" s="25"/>
      <c r="C32" s="345" t="s">
        <v>702</v>
      </c>
      <c r="D32" s="345"/>
      <c r="E32" s="345"/>
      <c r="F32" s="345"/>
      <c r="G32" s="345"/>
      <c r="H32" s="345"/>
      <c r="I32" s="345"/>
      <c r="J32" s="345"/>
      <c r="K32" s="345"/>
      <c r="L32" s="345"/>
      <c r="M32" s="345"/>
      <c r="N32" s="345"/>
      <c r="O32" s="345"/>
      <c r="P32" s="345"/>
      <c r="Q32" s="345"/>
      <c r="R32" s="345"/>
      <c r="S32" s="345"/>
      <c r="T32" s="345"/>
      <c r="U32" s="345"/>
    </row>
    <row r="33" spans="1:21" ht="29.45" customHeight="1" x14ac:dyDescent="0.2">
      <c r="A33" s="25" t="s">
        <v>83</v>
      </c>
      <c r="B33" s="25"/>
      <c r="C33" s="345" t="s">
        <v>683</v>
      </c>
      <c r="D33" s="345"/>
      <c r="E33" s="345"/>
      <c r="F33" s="345"/>
      <c r="G33" s="345"/>
      <c r="H33" s="345"/>
      <c r="I33" s="345"/>
      <c r="J33" s="345"/>
      <c r="K33" s="345"/>
      <c r="L33" s="345"/>
      <c r="M33" s="345"/>
      <c r="N33" s="345"/>
      <c r="O33" s="345"/>
      <c r="P33" s="345"/>
      <c r="Q33" s="345"/>
      <c r="R33" s="345"/>
      <c r="S33" s="345"/>
      <c r="T33" s="345"/>
      <c r="U33" s="345"/>
    </row>
    <row r="34" spans="1:21" ht="42.4" customHeight="1" x14ac:dyDescent="0.2">
      <c r="A34" s="25" t="s">
        <v>84</v>
      </c>
      <c r="B34" s="25"/>
      <c r="C34" s="345" t="s">
        <v>684</v>
      </c>
      <c r="D34" s="345"/>
      <c r="E34" s="345"/>
      <c r="F34" s="345"/>
      <c r="G34" s="345"/>
      <c r="H34" s="345"/>
      <c r="I34" s="345"/>
      <c r="J34" s="345"/>
      <c r="K34" s="345"/>
      <c r="L34" s="345"/>
      <c r="M34" s="345"/>
      <c r="N34" s="345"/>
      <c r="O34" s="345"/>
      <c r="P34" s="345"/>
      <c r="Q34" s="345"/>
      <c r="R34" s="345"/>
      <c r="S34" s="345"/>
      <c r="T34" s="345"/>
      <c r="U34" s="345"/>
    </row>
    <row r="35" spans="1:21" ht="29.45" customHeight="1" x14ac:dyDescent="0.2">
      <c r="A35" s="25" t="s">
        <v>85</v>
      </c>
      <c r="B35" s="25"/>
      <c r="C35" s="345" t="s">
        <v>703</v>
      </c>
      <c r="D35" s="345"/>
      <c r="E35" s="345"/>
      <c r="F35" s="345"/>
      <c r="G35" s="345"/>
      <c r="H35" s="345"/>
      <c r="I35" s="345"/>
      <c r="J35" s="345"/>
      <c r="K35" s="345"/>
      <c r="L35" s="345"/>
      <c r="M35" s="345"/>
      <c r="N35" s="345"/>
      <c r="O35" s="345"/>
      <c r="P35" s="345"/>
      <c r="Q35" s="345"/>
      <c r="R35" s="345"/>
      <c r="S35" s="345"/>
      <c r="T35" s="345"/>
      <c r="U35" s="345"/>
    </row>
    <row r="36" spans="1:21" ht="4.5" customHeight="1" x14ac:dyDescent="0.2"/>
    <row r="37" spans="1:21" ht="42.4" customHeight="1" x14ac:dyDescent="0.2">
      <c r="A37" s="26" t="s">
        <v>95</v>
      </c>
      <c r="B37" s="25"/>
      <c r="C37" s="25"/>
      <c r="D37" s="25"/>
      <c r="E37" s="345" t="s">
        <v>704</v>
      </c>
      <c r="F37" s="345"/>
      <c r="G37" s="345"/>
      <c r="H37" s="345"/>
      <c r="I37" s="345"/>
      <c r="J37" s="345"/>
      <c r="K37" s="345"/>
      <c r="L37" s="345"/>
      <c r="M37" s="345"/>
      <c r="N37" s="345"/>
      <c r="O37" s="345"/>
      <c r="P37" s="345"/>
      <c r="Q37" s="345"/>
      <c r="R37" s="345"/>
      <c r="S37" s="345"/>
      <c r="T37" s="345"/>
      <c r="U37" s="345"/>
    </row>
  </sheetData>
  <mergeCells count="10">
    <mergeCell ref="C32:U32"/>
    <mergeCell ref="C33:U33"/>
    <mergeCell ref="C34:U34"/>
    <mergeCell ref="C35:U35"/>
    <mergeCell ref="E37:U37"/>
    <mergeCell ref="K1:U1"/>
    <mergeCell ref="C27:U27"/>
    <mergeCell ref="C29:U29"/>
    <mergeCell ref="C30:U30"/>
    <mergeCell ref="C31:U31"/>
  </mergeCells>
  <pageMargins left="0.7" right="0.7" top="0.75" bottom="0.75" header="0.3" footer="0.3"/>
  <pageSetup paperSize="9" fitToHeight="0" orientation="landscape" horizontalDpi="300" verticalDpi="300"/>
  <headerFooter scaleWithDoc="0" alignWithMargins="0">
    <oddHeader>&amp;C&amp;"Arial"&amp;8TABLE EA.34</oddHeader>
    <oddFooter>&amp;L&amp;"Arial"&amp;8REPORT ON
GOVERNMENT
SERVICES 2022&amp;R&amp;"Arial"&amp;8HEALTH SECTOR
OVERVIEW
PAGE &amp;B&amp;P&amp;B</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U77"/>
  <sheetViews>
    <sheetView showGridLines="0" workbookViewId="0"/>
  </sheetViews>
  <sheetFormatPr defaultColWidth="11.42578125" defaultRowHeight="12.75" x14ac:dyDescent="0.2"/>
  <cols>
    <col min="1" max="10" width="1.85546875" customWidth="1"/>
    <col min="11" max="11" width="6.42578125" customWidth="1"/>
    <col min="12" max="12" width="5.42578125" customWidth="1"/>
    <col min="13" max="20" width="6.85546875" customWidth="1"/>
    <col min="21" max="21" width="8" customWidth="1"/>
  </cols>
  <sheetData>
    <row r="1" spans="1:21" ht="33.950000000000003" customHeight="1" x14ac:dyDescent="0.2">
      <c r="A1" s="8" t="s">
        <v>705</v>
      </c>
      <c r="B1" s="8"/>
      <c r="C1" s="8"/>
      <c r="D1" s="8"/>
      <c r="E1" s="8"/>
      <c r="F1" s="8"/>
      <c r="G1" s="8"/>
      <c r="H1" s="8"/>
      <c r="I1" s="8"/>
      <c r="J1" s="8"/>
      <c r="K1" s="352" t="s">
        <v>706</v>
      </c>
      <c r="L1" s="353"/>
      <c r="M1" s="353"/>
      <c r="N1" s="353"/>
      <c r="O1" s="353"/>
      <c r="P1" s="353"/>
      <c r="Q1" s="353"/>
      <c r="R1" s="353"/>
      <c r="S1" s="353"/>
      <c r="T1" s="353"/>
      <c r="U1" s="353"/>
    </row>
    <row r="2" spans="1:21" ht="16.5" customHeight="1" x14ac:dyDescent="0.2">
      <c r="A2" s="11"/>
      <c r="B2" s="11"/>
      <c r="C2" s="11"/>
      <c r="D2" s="11"/>
      <c r="E2" s="11"/>
      <c r="F2" s="11"/>
      <c r="G2" s="11"/>
      <c r="H2" s="11"/>
      <c r="I2" s="11"/>
      <c r="J2" s="11"/>
      <c r="K2" s="11"/>
      <c r="L2" s="12" t="s">
        <v>59</v>
      </c>
      <c r="M2" s="105" t="s">
        <v>707</v>
      </c>
      <c r="N2" s="105" t="s">
        <v>708</v>
      </c>
      <c r="O2" s="105" t="s">
        <v>709</v>
      </c>
      <c r="P2" s="105" t="s">
        <v>710</v>
      </c>
      <c r="Q2" s="105" t="s">
        <v>711</v>
      </c>
      <c r="R2" s="105" t="s">
        <v>712</v>
      </c>
      <c r="S2" s="105" t="s">
        <v>713</v>
      </c>
      <c r="T2" s="105" t="s">
        <v>714</v>
      </c>
      <c r="U2" s="105" t="s">
        <v>715</v>
      </c>
    </row>
    <row r="3" spans="1:21" ht="16.5" customHeight="1" x14ac:dyDescent="0.2">
      <c r="A3" s="7" t="s">
        <v>716</v>
      </c>
      <c r="B3" s="7"/>
      <c r="C3" s="7"/>
      <c r="D3" s="7"/>
      <c r="E3" s="7"/>
      <c r="F3" s="7"/>
      <c r="G3" s="7"/>
      <c r="H3" s="7"/>
      <c r="I3" s="7"/>
      <c r="J3" s="7"/>
      <c r="K3" s="7"/>
      <c r="L3" s="9"/>
      <c r="M3" s="10"/>
      <c r="N3" s="10"/>
      <c r="O3" s="10"/>
      <c r="P3" s="10"/>
      <c r="Q3" s="10"/>
      <c r="R3" s="10"/>
      <c r="S3" s="10"/>
      <c r="T3" s="10"/>
      <c r="U3" s="10"/>
    </row>
    <row r="4" spans="1:21" ht="16.5" customHeight="1" x14ac:dyDescent="0.2">
      <c r="A4" s="7"/>
      <c r="B4" s="7" t="s">
        <v>582</v>
      </c>
      <c r="C4" s="7"/>
      <c r="D4" s="7"/>
      <c r="E4" s="7"/>
      <c r="F4" s="7"/>
      <c r="G4" s="7"/>
      <c r="H4" s="7"/>
      <c r="I4" s="7"/>
      <c r="J4" s="7"/>
      <c r="K4" s="7"/>
      <c r="L4" s="9"/>
      <c r="M4" s="10"/>
      <c r="N4" s="10"/>
      <c r="O4" s="10"/>
      <c r="P4" s="10"/>
      <c r="Q4" s="10"/>
      <c r="R4" s="10"/>
      <c r="S4" s="10"/>
      <c r="T4" s="10"/>
      <c r="U4" s="10"/>
    </row>
    <row r="5" spans="1:21" ht="16.5" customHeight="1" x14ac:dyDescent="0.2">
      <c r="A5" s="7"/>
      <c r="B5" s="7"/>
      <c r="C5" s="7" t="s">
        <v>514</v>
      </c>
      <c r="D5" s="7"/>
      <c r="E5" s="7"/>
      <c r="F5" s="7"/>
      <c r="G5" s="7"/>
      <c r="H5" s="7"/>
      <c r="I5" s="7"/>
      <c r="J5" s="7"/>
      <c r="K5" s="7"/>
      <c r="L5" s="9" t="s">
        <v>76</v>
      </c>
      <c r="M5" s="256">
        <v>937</v>
      </c>
      <c r="N5" s="256">
        <v>705</v>
      </c>
      <c r="O5" s="256">
        <v>696</v>
      </c>
      <c r="P5" s="256">
        <v>248</v>
      </c>
      <c r="Q5" s="256">
        <v>152</v>
      </c>
      <c r="R5" s="255">
        <v>59</v>
      </c>
      <c r="S5" s="255">
        <v>44</v>
      </c>
      <c r="T5" s="255">
        <v>99</v>
      </c>
      <c r="U5" s="260">
        <v>2940</v>
      </c>
    </row>
    <row r="6" spans="1:21" ht="16.5" customHeight="1" x14ac:dyDescent="0.2">
      <c r="A6" s="7"/>
      <c r="B6" s="7"/>
      <c r="C6" s="7" t="s">
        <v>680</v>
      </c>
      <c r="D6" s="7"/>
      <c r="E6" s="7"/>
      <c r="F6" s="7"/>
      <c r="G6" s="7"/>
      <c r="H6" s="7"/>
      <c r="I6" s="7"/>
      <c r="J6" s="7"/>
      <c r="K6" s="7"/>
      <c r="L6" s="9" t="s">
        <v>386</v>
      </c>
      <c r="M6" s="259">
        <v>3.2</v>
      </c>
      <c r="N6" s="259">
        <v>3</v>
      </c>
      <c r="O6" s="259">
        <v>3.8</v>
      </c>
      <c r="P6" s="259">
        <v>2.5</v>
      </c>
      <c r="Q6" s="259">
        <v>2.6</v>
      </c>
      <c r="R6" s="259">
        <v>3.4</v>
      </c>
      <c r="S6" s="259">
        <v>2.7</v>
      </c>
      <c r="T6" s="259">
        <v>9</v>
      </c>
      <c r="U6" s="259">
        <v>3.2</v>
      </c>
    </row>
    <row r="7" spans="1:21" ht="16.5" customHeight="1" x14ac:dyDescent="0.2">
      <c r="A7" s="7"/>
      <c r="B7" s="7" t="s">
        <v>584</v>
      </c>
      <c r="C7" s="7"/>
      <c r="D7" s="7"/>
      <c r="E7" s="7"/>
      <c r="F7" s="7"/>
      <c r="G7" s="7"/>
      <c r="H7" s="7"/>
      <c r="I7" s="7"/>
      <c r="J7" s="7"/>
      <c r="K7" s="7"/>
      <c r="L7" s="9"/>
      <c r="M7" s="10"/>
      <c r="N7" s="10"/>
      <c r="O7" s="10"/>
      <c r="P7" s="10"/>
      <c r="Q7" s="10"/>
      <c r="R7" s="10"/>
      <c r="S7" s="10"/>
      <c r="T7" s="10"/>
      <c r="U7" s="10"/>
    </row>
    <row r="8" spans="1:21" ht="16.5" customHeight="1" x14ac:dyDescent="0.2">
      <c r="A8" s="7"/>
      <c r="B8" s="7"/>
      <c r="C8" s="7" t="s">
        <v>514</v>
      </c>
      <c r="D8" s="7"/>
      <c r="E8" s="7"/>
      <c r="F8" s="7"/>
      <c r="G8" s="7"/>
      <c r="H8" s="7"/>
      <c r="I8" s="7"/>
      <c r="J8" s="7"/>
      <c r="K8" s="7"/>
      <c r="L8" s="9" t="s">
        <v>76</v>
      </c>
      <c r="M8" s="256">
        <v>920</v>
      </c>
      <c r="N8" s="256">
        <v>756</v>
      </c>
      <c r="O8" s="256">
        <v>728</v>
      </c>
      <c r="P8" s="256">
        <v>260</v>
      </c>
      <c r="Q8" s="256">
        <v>160</v>
      </c>
      <c r="R8" s="255">
        <v>60</v>
      </c>
      <c r="S8" s="255">
        <v>42</v>
      </c>
      <c r="T8" s="255">
        <v>89</v>
      </c>
      <c r="U8" s="260">
        <v>3016</v>
      </c>
    </row>
    <row r="9" spans="1:21" ht="16.5" customHeight="1" x14ac:dyDescent="0.2">
      <c r="A9" s="7"/>
      <c r="B9" s="7"/>
      <c r="C9" s="7" t="s">
        <v>680</v>
      </c>
      <c r="D9" s="7"/>
      <c r="E9" s="7"/>
      <c r="F9" s="7"/>
      <c r="G9" s="7"/>
      <c r="H9" s="7"/>
      <c r="I9" s="7"/>
      <c r="J9" s="7"/>
      <c r="K9" s="7"/>
      <c r="L9" s="9" t="s">
        <v>386</v>
      </c>
      <c r="M9" s="259">
        <v>2.9</v>
      </c>
      <c r="N9" s="259">
        <v>3.2</v>
      </c>
      <c r="O9" s="259">
        <v>3.9</v>
      </c>
      <c r="P9" s="259">
        <v>2.6</v>
      </c>
      <c r="Q9" s="259">
        <v>2.8</v>
      </c>
      <c r="R9" s="259">
        <v>3.6</v>
      </c>
      <c r="S9" s="259">
        <v>2.6</v>
      </c>
      <c r="T9" s="259">
        <v>7.3</v>
      </c>
      <c r="U9" s="259">
        <v>3.2</v>
      </c>
    </row>
    <row r="10" spans="1:21" ht="16.5" customHeight="1" x14ac:dyDescent="0.2">
      <c r="A10" s="7"/>
      <c r="B10" s="7" t="s">
        <v>585</v>
      </c>
      <c r="C10" s="7"/>
      <c r="D10" s="7"/>
      <c r="E10" s="7"/>
      <c r="F10" s="7"/>
      <c r="G10" s="7"/>
      <c r="H10" s="7"/>
      <c r="I10" s="7"/>
      <c r="J10" s="7"/>
      <c r="K10" s="7"/>
      <c r="L10" s="9"/>
      <c r="M10" s="10"/>
      <c r="N10" s="10"/>
      <c r="O10" s="10"/>
      <c r="P10" s="10"/>
      <c r="Q10" s="10"/>
      <c r="R10" s="10"/>
      <c r="S10" s="10"/>
      <c r="T10" s="10"/>
      <c r="U10" s="10"/>
    </row>
    <row r="11" spans="1:21" ht="16.5" customHeight="1" x14ac:dyDescent="0.2">
      <c r="A11" s="7"/>
      <c r="B11" s="7"/>
      <c r="C11" s="7" t="s">
        <v>514</v>
      </c>
      <c r="D11" s="7"/>
      <c r="E11" s="7"/>
      <c r="F11" s="7"/>
      <c r="G11" s="7"/>
      <c r="H11" s="7"/>
      <c r="I11" s="7"/>
      <c r="J11" s="7"/>
      <c r="K11" s="7"/>
      <c r="L11" s="9" t="s">
        <v>76</v>
      </c>
      <c r="M11" s="256">
        <v>831</v>
      </c>
      <c r="N11" s="256">
        <v>741</v>
      </c>
      <c r="O11" s="256">
        <v>723</v>
      </c>
      <c r="P11" s="256">
        <v>288</v>
      </c>
      <c r="Q11" s="256">
        <v>177</v>
      </c>
      <c r="R11" s="255">
        <v>67</v>
      </c>
      <c r="S11" s="255">
        <v>53</v>
      </c>
      <c r="T11" s="255">
        <v>95</v>
      </c>
      <c r="U11" s="260">
        <v>2977</v>
      </c>
    </row>
    <row r="12" spans="1:21" ht="16.5" customHeight="1" x14ac:dyDescent="0.2">
      <c r="A12" s="7"/>
      <c r="B12" s="7"/>
      <c r="C12" s="7" t="s">
        <v>680</v>
      </c>
      <c r="D12" s="7"/>
      <c r="E12" s="7"/>
      <c r="F12" s="7"/>
      <c r="G12" s="7"/>
      <c r="H12" s="7"/>
      <c r="I12" s="7"/>
      <c r="J12" s="7"/>
      <c r="K12" s="7"/>
      <c r="L12" s="9" t="s">
        <v>386</v>
      </c>
      <c r="M12" s="259">
        <v>2.9</v>
      </c>
      <c r="N12" s="259">
        <v>3</v>
      </c>
      <c r="O12" s="259">
        <v>3.9</v>
      </c>
      <c r="P12" s="259">
        <v>2.8</v>
      </c>
      <c r="Q12" s="259">
        <v>3.1</v>
      </c>
      <c r="R12" s="259">
        <v>4</v>
      </c>
      <c r="S12" s="259">
        <v>2.8</v>
      </c>
      <c r="T12" s="259">
        <v>8.1999999999999993</v>
      </c>
      <c r="U12" s="259">
        <v>3.2</v>
      </c>
    </row>
    <row r="13" spans="1:21" ht="16.5" customHeight="1" x14ac:dyDescent="0.2">
      <c r="A13" s="7"/>
      <c r="B13" s="7" t="s">
        <v>586</v>
      </c>
      <c r="C13" s="7"/>
      <c r="D13" s="7"/>
      <c r="E13" s="7"/>
      <c r="F13" s="7"/>
      <c r="G13" s="7"/>
      <c r="H13" s="7"/>
      <c r="I13" s="7"/>
      <c r="J13" s="7"/>
      <c r="K13" s="7"/>
      <c r="L13" s="9"/>
      <c r="M13" s="10"/>
      <c r="N13" s="10"/>
      <c r="O13" s="10"/>
      <c r="P13" s="10"/>
      <c r="Q13" s="10"/>
      <c r="R13" s="10"/>
      <c r="S13" s="10"/>
      <c r="T13" s="10"/>
      <c r="U13" s="10"/>
    </row>
    <row r="14" spans="1:21" ht="16.5" customHeight="1" x14ac:dyDescent="0.2">
      <c r="A14" s="7"/>
      <c r="B14" s="7"/>
      <c r="C14" s="7" t="s">
        <v>514</v>
      </c>
      <c r="D14" s="7"/>
      <c r="E14" s="7"/>
      <c r="F14" s="7"/>
      <c r="G14" s="7"/>
      <c r="H14" s="7"/>
      <c r="I14" s="7"/>
      <c r="J14" s="7"/>
      <c r="K14" s="7"/>
      <c r="L14" s="9" t="s">
        <v>76</v>
      </c>
      <c r="M14" s="256">
        <v>872</v>
      </c>
      <c r="N14" s="256">
        <v>660</v>
      </c>
      <c r="O14" s="256">
        <v>767</v>
      </c>
      <c r="P14" s="256">
        <v>288</v>
      </c>
      <c r="Q14" s="256">
        <v>177</v>
      </c>
      <c r="R14" s="255">
        <v>69</v>
      </c>
      <c r="S14" s="255">
        <v>54</v>
      </c>
      <c r="T14" s="255">
        <v>90</v>
      </c>
      <c r="U14" s="260">
        <v>2980</v>
      </c>
    </row>
    <row r="15" spans="1:21" ht="16.5" customHeight="1" x14ac:dyDescent="0.2">
      <c r="A15" s="7"/>
      <c r="B15" s="7"/>
      <c r="C15" s="7" t="s">
        <v>680</v>
      </c>
      <c r="D15" s="7"/>
      <c r="E15" s="7"/>
      <c r="F15" s="7"/>
      <c r="G15" s="7"/>
      <c r="H15" s="7"/>
      <c r="I15" s="7"/>
      <c r="J15" s="7"/>
      <c r="K15" s="7"/>
      <c r="L15" s="9" t="s">
        <v>386</v>
      </c>
      <c r="M15" s="259">
        <v>3</v>
      </c>
      <c r="N15" s="259">
        <v>2.7</v>
      </c>
      <c r="O15" s="259">
        <v>4.0999999999999996</v>
      </c>
      <c r="P15" s="259">
        <v>2.7</v>
      </c>
      <c r="Q15" s="259">
        <v>3</v>
      </c>
      <c r="R15" s="259">
        <v>3.9</v>
      </c>
      <c r="S15" s="259">
        <v>3.5</v>
      </c>
      <c r="T15" s="259">
        <v>7.6</v>
      </c>
      <c r="U15" s="259">
        <v>3.2</v>
      </c>
    </row>
    <row r="16" spans="1:21" ht="16.5" customHeight="1" x14ac:dyDescent="0.2">
      <c r="A16" s="7"/>
      <c r="B16" s="7" t="s">
        <v>587</v>
      </c>
      <c r="C16" s="7"/>
      <c r="D16" s="7"/>
      <c r="E16" s="7"/>
      <c r="F16" s="7"/>
      <c r="G16" s="7"/>
      <c r="H16" s="7"/>
      <c r="I16" s="7"/>
      <c r="J16" s="7"/>
      <c r="K16" s="7"/>
      <c r="L16" s="9"/>
      <c r="M16" s="10"/>
      <c r="N16" s="10"/>
      <c r="O16" s="10"/>
      <c r="P16" s="10"/>
      <c r="Q16" s="10"/>
      <c r="R16" s="10"/>
      <c r="S16" s="10"/>
      <c r="T16" s="10"/>
      <c r="U16" s="10"/>
    </row>
    <row r="17" spans="1:21" ht="16.5" customHeight="1" x14ac:dyDescent="0.2">
      <c r="A17" s="7"/>
      <c r="B17" s="7"/>
      <c r="C17" s="7" t="s">
        <v>514</v>
      </c>
      <c r="D17" s="7"/>
      <c r="E17" s="7"/>
      <c r="F17" s="7"/>
      <c r="G17" s="7"/>
      <c r="H17" s="7"/>
      <c r="I17" s="7"/>
      <c r="J17" s="7"/>
      <c r="K17" s="7"/>
      <c r="L17" s="9" t="s">
        <v>76</v>
      </c>
      <c r="M17" s="256">
        <v>913</v>
      </c>
      <c r="N17" s="256">
        <v>606</v>
      </c>
      <c r="O17" s="256">
        <v>784</v>
      </c>
      <c r="P17" s="256">
        <v>286</v>
      </c>
      <c r="Q17" s="256">
        <v>175</v>
      </c>
      <c r="R17" s="255">
        <v>79</v>
      </c>
      <c r="S17" s="255">
        <v>50</v>
      </c>
      <c r="T17" s="255">
        <v>78</v>
      </c>
      <c r="U17" s="260">
        <v>2973</v>
      </c>
    </row>
    <row r="18" spans="1:21" ht="16.5" customHeight="1" x14ac:dyDescent="0.2">
      <c r="A18" s="7"/>
      <c r="B18" s="7"/>
      <c r="C18" s="7" t="s">
        <v>680</v>
      </c>
      <c r="D18" s="7"/>
      <c r="E18" s="7"/>
      <c r="F18" s="7"/>
      <c r="G18" s="7"/>
      <c r="H18" s="7"/>
      <c r="I18" s="7"/>
      <c r="J18" s="7"/>
      <c r="K18" s="7"/>
      <c r="L18" s="9" t="s">
        <v>386</v>
      </c>
      <c r="M18" s="259">
        <v>3</v>
      </c>
      <c r="N18" s="259">
        <v>2.7</v>
      </c>
      <c r="O18" s="259">
        <v>4.2</v>
      </c>
      <c r="P18" s="259">
        <v>2.7</v>
      </c>
      <c r="Q18" s="259">
        <v>3</v>
      </c>
      <c r="R18" s="259">
        <v>4.5999999999999996</v>
      </c>
      <c r="S18" s="259">
        <v>3</v>
      </c>
      <c r="T18" s="259">
        <v>6.5</v>
      </c>
      <c r="U18" s="259">
        <v>3.2</v>
      </c>
    </row>
    <row r="19" spans="1:21" ht="16.5" customHeight="1" x14ac:dyDescent="0.2">
      <c r="A19" s="7"/>
      <c r="B19" s="7" t="s">
        <v>588</v>
      </c>
      <c r="C19" s="7"/>
      <c r="D19" s="7"/>
      <c r="E19" s="7"/>
      <c r="F19" s="7"/>
      <c r="G19" s="7"/>
      <c r="H19" s="7"/>
      <c r="I19" s="7"/>
      <c r="J19" s="7"/>
      <c r="K19" s="7"/>
      <c r="L19" s="9"/>
      <c r="M19" s="10"/>
      <c r="N19" s="10"/>
      <c r="O19" s="10"/>
      <c r="P19" s="10"/>
      <c r="Q19" s="10"/>
      <c r="R19" s="10"/>
      <c r="S19" s="10"/>
      <c r="T19" s="10"/>
      <c r="U19" s="10"/>
    </row>
    <row r="20" spans="1:21" ht="16.5" customHeight="1" x14ac:dyDescent="0.2">
      <c r="A20" s="7"/>
      <c r="B20" s="7"/>
      <c r="C20" s="7" t="s">
        <v>514</v>
      </c>
      <c r="D20" s="7"/>
      <c r="E20" s="7"/>
      <c r="F20" s="7"/>
      <c r="G20" s="7"/>
      <c r="H20" s="7"/>
      <c r="I20" s="7"/>
      <c r="J20" s="7"/>
      <c r="K20" s="7"/>
      <c r="L20" s="9" t="s">
        <v>76</v>
      </c>
      <c r="M20" s="260">
        <v>1025</v>
      </c>
      <c r="N20" s="256">
        <v>602</v>
      </c>
      <c r="O20" s="256">
        <v>825</v>
      </c>
      <c r="P20" s="256">
        <v>261</v>
      </c>
      <c r="Q20" s="256">
        <v>178</v>
      </c>
      <c r="R20" s="255">
        <v>74</v>
      </c>
      <c r="S20" s="255">
        <v>50</v>
      </c>
      <c r="T20" s="255">
        <v>81</v>
      </c>
      <c r="U20" s="260">
        <v>3097</v>
      </c>
    </row>
    <row r="21" spans="1:21" ht="16.5" customHeight="1" x14ac:dyDescent="0.2">
      <c r="A21" s="7"/>
      <c r="B21" s="7"/>
      <c r="C21" s="7" t="s">
        <v>680</v>
      </c>
      <c r="D21" s="7"/>
      <c r="E21" s="7"/>
      <c r="F21" s="7"/>
      <c r="G21" s="7"/>
      <c r="H21" s="7"/>
      <c r="I21" s="7"/>
      <c r="J21" s="7"/>
      <c r="K21" s="7"/>
      <c r="L21" s="9" t="s">
        <v>386</v>
      </c>
      <c r="M21" s="259">
        <v>3.8</v>
      </c>
      <c r="N21" s="259">
        <v>2.7</v>
      </c>
      <c r="O21" s="259">
        <v>4.4000000000000004</v>
      </c>
      <c r="P21" s="259">
        <v>2.5</v>
      </c>
      <c r="Q21" s="259">
        <v>2.9</v>
      </c>
      <c r="R21" s="259">
        <v>4.2</v>
      </c>
      <c r="S21" s="259">
        <v>3</v>
      </c>
      <c r="T21" s="259">
        <v>6.7</v>
      </c>
      <c r="U21" s="259">
        <v>3.4</v>
      </c>
    </row>
    <row r="22" spans="1:21" ht="16.5" customHeight="1" x14ac:dyDescent="0.2">
      <c r="A22" s="7"/>
      <c r="B22" s="7" t="s">
        <v>589</v>
      </c>
      <c r="C22" s="7"/>
      <c r="D22" s="7"/>
      <c r="E22" s="7"/>
      <c r="F22" s="7"/>
      <c r="G22" s="7"/>
      <c r="H22" s="7"/>
      <c r="I22" s="7"/>
      <c r="J22" s="7"/>
      <c r="K22" s="7"/>
      <c r="L22" s="9"/>
      <c r="M22" s="10"/>
      <c r="N22" s="10"/>
      <c r="O22" s="10"/>
      <c r="P22" s="10"/>
      <c r="Q22" s="10"/>
      <c r="R22" s="10"/>
      <c r="S22" s="10"/>
      <c r="T22" s="10"/>
      <c r="U22" s="10"/>
    </row>
    <row r="23" spans="1:21" ht="16.5" customHeight="1" x14ac:dyDescent="0.2">
      <c r="A23" s="7"/>
      <c r="B23" s="7"/>
      <c r="C23" s="7" t="s">
        <v>514</v>
      </c>
      <c r="D23" s="7"/>
      <c r="E23" s="7"/>
      <c r="F23" s="7"/>
      <c r="G23" s="7"/>
      <c r="H23" s="7"/>
      <c r="I23" s="7"/>
      <c r="J23" s="7"/>
      <c r="K23" s="7"/>
      <c r="L23" s="9" t="s">
        <v>76</v>
      </c>
      <c r="M23" s="260">
        <v>1002</v>
      </c>
      <c r="N23" s="256">
        <v>644</v>
      </c>
      <c r="O23" s="256">
        <v>848</v>
      </c>
      <c r="P23" s="256">
        <v>257</v>
      </c>
      <c r="Q23" s="256">
        <v>182</v>
      </c>
      <c r="R23" s="255">
        <v>75</v>
      </c>
      <c r="S23" s="255">
        <v>45</v>
      </c>
      <c r="T23" s="255">
        <v>84</v>
      </c>
      <c r="U23" s="260">
        <v>3137</v>
      </c>
    </row>
    <row r="24" spans="1:21" ht="16.5" customHeight="1" x14ac:dyDescent="0.2">
      <c r="A24" s="7"/>
      <c r="B24" s="7"/>
      <c r="C24" s="7" t="s">
        <v>680</v>
      </c>
      <c r="D24" s="7"/>
      <c r="E24" s="7"/>
      <c r="F24" s="7"/>
      <c r="G24" s="7"/>
      <c r="H24" s="7"/>
      <c r="I24" s="7"/>
      <c r="J24" s="7"/>
      <c r="K24" s="7"/>
      <c r="L24" s="9" t="s">
        <v>386</v>
      </c>
      <c r="M24" s="259">
        <v>3.3</v>
      </c>
      <c r="N24" s="259">
        <v>2.9</v>
      </c>
      <c r="O24" s="259">
        <v>4.5</v>
      </c>
      <c r="P24" s="259">
        <v>2.5</v>
      </c>
      <c r="Q24" s="259">
        <v>3</v>
      </c>
      <c r="R24" s="259">
        <v>4.0999999999999996</v>
      </c>
      <c r="S24" s="259">
        <v>2.7</v>
      </c>
      <c r="T24" s="259">
        <v>6.9</v>
      </c>
      <c r="U24" s="259">
        <v>3.4</v>
      </c>
    </row>
    <row r="25" spans="1:21" ht="16.5" customHeight="1" x14ac:dyDescent="0.2">
      <c r="A25" s="7"/>
      <c r="B25" s="7" t="s">
        <v>208</v>
      </c>
      <c r="C25" s="7"/>
      <c r="D25" s="7"/>
      <c r="E25" s="7"/>
      <c r="F25" s="7"/>
      <c r="G25" s="7"/>
      <c r="H25" s="7"/>
      <c r="I25" s="7"/>
      <c r="J25" s="7"/>
      <c r="K25" s="7"/>
      <c r="L25" s="9"/>
      <c r="M25" s="10"/>
      <c r="N25" s="10"/>
      <c r="O25" s="10"/>
      <c r="P25" s="10"/>
      <c r="Q25" s="10"/>
      <c r="R25" s="10"/>
      <c r="S25" s="10"/>
      <c r="T25" s="10"/>
      <c r="U25" s="10"/>
    </row>
    <row r="26" spans="1:21" ht="16.5" customHeight="1" x14ac:dyDescent="0.2">
      <c r="A26" s="7"/>
      <c r="B26" s="7"/>
      <c r="C26" s="7" t="s">
        <v>514</v>
      </c>
      <c r="D26" s="7"/>
      <c r="E26" s="7"/>
      <c r="F26" s="7"/>
      <c r="G26" s="7"/>
      <c r="H26" s="7"/>
      <c r="I26" s="7"/>
      <c r="J26" s="7"/>
      <c r="K26" s="7"/>
      <c r="L26" s="9" t="s">
        <v>76</v>
      </c>
      <c r="M26" s="260">
        <v>1056</v>
      </c>
      <c r="N26" s="256">
        <v>686</v>
      </c>
      <c r="O26" s="256">
        <v>864</v>
      </c>
      <c r="P26" s="256">
        <v>263</v>
      </c>
      <c r="Q26" s="256">
        <v>182</v>
      </c>
      <c r="R26" s="255">
        <v>74</v>
      </c>
      <c r="S26" s="255">
        <v>47</v>
      </c>
      <c r="T26" s="255">
        <v>93</v>
      </c>
      <c r="U26" s="260">
        <v>3265</v>
      </c>
    </row>
    <row r="27" spans="1:21" ht="16.5" customHeight="1" x14ac:dyDescent="0.2">
      <c r="A27" s="7"/>
      <c r="B27" s="7"/>
      <c r="C27" s="7" t="s">
        <v>680</v>
      </c>
      <c r="D27" s="7"/>
      <c r="E27" s="7"/>
      <c r="F27" s="7"/>
      <c r="G27" s="7"/>
      <c r="H27" s="7"/>
      <c r="I27" s="7"/>
      <c r="J27" s="7"/>
      <c r="K27" s="7"/>
      <c r="L27" s="9" t="s">
        <v>386</v>
      </c>
      <c r="M27" s="259">
        <v>3.6</v>
      </c>
      <c r="N27" s="259">
        <v>3</v>
      </c>
      <c r="O27" s="259">
        <v>4.5</v>
      </c>
      <c r="P27" s="259">
        <v>2.6</v>
      </c>
      <c r="Q27" s="259">
        <v>3</v>
      </c>
      <c r="R27" s="259">
        <v>4</v>
      </c>
      <c r="S27" s="259">
        <v>2.9</v>
      </c>
      <c r="T27" s="259">
        <v>7.6</v>
      </c>
      <c r="U27" s="259">
        <v>3.5</v>
      </c>
    </row>
    <row r="28" spans="1:21" ht="16.5" customHeight="1" x14ac:dyDescent="0.2">
      <c r="A28" s="7"/>
      <c r="B28" s="7" t="s">
        <v>590</v>
      </c>
      <c r="C28" s="7"/>
      <c r="D28" s="7"/>
      <c r="E28" s="7"/>
      <c r="F28" s="7"/>
      <c r="G28" s="7"/>
      <c r="H28" s="7"/>
      <c r="I28" s="7"/>
      <c r="J28" s="7"/>
      <c r="K28" s="7"/>
      <c r="L28" s="9"/>
      <c r="M28" s="10"/>
      <c r="N28" s="10"/>
      <c r="O28" s="10"/>
      <c r="P28" s="10"/>
      <c r="Q28" s="10"/>
      <c r="R28" s="10"/>
      <c r="S28" s="10"/>
      <c r="T28" s="10"/>
      <c r="U28" s="10"/>
    </row>
    <row r="29" spans="1:21" ht="16.5" customHeight="1" x14ac:dyDescent="0.2">
      <c r="A29" s="7"/>
      <c r="B29" s="7"/>
      <c r="C29" s="7" t="s">
        <v>514</v>
      </c>
      <c r="D29" s="7"/>
      <c r="E29" s="7"/>
      <c r="F29" s="7"/>
      <c r="G29" s="7"/>
      <c r="H29" s="7"/>
      <c r="I29" s="7"/>
      <c r="J29" s="7"/>
      <c r="K29" s="7"/>
      <c r="L29" s="9" t="s">
        <v>76</v>
      </c>
      <c r="M29" s="260">
        <v>1074</v>
      </c>
      <c r="N29" s="256">
        <v>700</v>
      </c>
      <c r="O29" s="256">
        <v>922</v>
      </c>
      <c r="P29" s="256">
        <v>292</v>
      </c>
      <c r="Q29" s="256">
        <v>193</v>
      </c>
      <c r="R29" s="255">
        <v>78</v>
      </c>
      <c r="S29" s="255">
        <v>50</v>
      </c>
      <c r="T29" s="255">
        <v>91</v>
      </c>
      <c r="U29" s="260">
        <v>3400</v>
      </c>
    </row>
    <row r="30" spans="1:21" ht="16.5" customHeight="1" x14ac:dyDescent="0.2">
      <c r="A30" s="7"/>
      <c r="B30" s="7"/>
      <c r="C30" s="7" t="s">
        <v>680</v>
      </c>
      <c r="D30" s="7"/>
      <c r="E30" s="7"/>
      <c r="F30" s="7"/>
      <c r="G30" s="7"/>
      <c r="H30" s="7"/>
      <c r="I30" s="7"/>
      <c r="J30" s="7"/>
      <c r="K30" s="7"/>
      <c r="L30" s="9" t="s">
        <v>386</v>
      </c>
      <c r="M30" s="259">
        <v>3.6</v>
      </c>
      <c r="N30" s="259">
        <v>3.3</v>
      </c>
      <c r="O30" s="259">
        <v>4.9000000000000004</v>
      </c>
      <c r="P30" s="259">
        <v>3</v>
      </c>
      <c r="Q30" s="259">
        <v>3.2</v>
      </c>
      <c r="R30" s="259">
        <v>3.9</v>
      </c>
      <c r="S30" s="259">
        <v>3.3</v>
      </c>
      <c r="T30" s="259">
        <v>7.7</v>
      </c>
      <c r="U30" s="259">
        <v>3.8</v>
      </c>
    </row>
    <row r="31" spans="1:21" ht="16.5" customHeight="1" x14ac:dyDescent="0.2">
      <c r="A31" s="7"/>
      <c r="B31" s="7" t="s">
        <v>591</v>
      </c>
      <c r="C31" s="7"/>
      <c r="D31" s="7"/>
      <c r="E31" s="7"/>
      <c r="F31" s="7"/>
      <c r="G31" s="7"/>
      <c r="H31" s="7"/>
      <c r="I31" s="7"/>
      <c r="J31" s="7"/>
      <c r="K31" s="7"/>
      <c r="L31" s="9"/>
      <c r="M31" s="10"/>
      <c r="N31" s="10"/>
      <c r="O31" s="10"/>
      <c r="P31" s="10"/>
      <c r="Q31" s="10"/>
      <c r="R31" s="10"/>
      <c r="S31" s="10"/>
      <c r="T31" s="10"/>
      <c r="U31" s="10"/>
    </row>
    <row r="32" spans="1:21" ht="16.5" customHeight="1" x14ac:dyDescent="0.2">
      <c r="A32" s="7"/>
      <c r="B32" s="7"/>
      <c r="C32" s="7" t="s">
        <v>514</v>
      </c>
      <c r="D32" s="7"/>
      <c r="E32" s="7"/>
      <c r="F32" s="7"/>
      <c r="G32" s="7"/>
      <c r="H32" s="7"/>
      <c r="I32" s="7"/>
      <c r="J32" s="7"/>
      <c r="K32" s="7"/>
      <c r="L32" s="9" t="s">
        <v>76</v>
      </c>
      <c r="M32" s="260">
        <v>1149</v>
      </c>
      <c r="N32" s="256">
        <v>759</v>
      </c>
      <c r="O32" s="256">
        <v>997</v>
      </c>
      <c r="P32" s="256">
        <v>308</v>
      </c>
      <c r="Q32" s="256">
        <v>201</v>
      </c>
      <c r="R32" s="255">
        <v>80</v>
      </c>
      <c r="S32" s="255">
        <v>51</v>
      </c>
      <c r="T32" s="255">
        <v>85</v>
      </c>
      <c r="U32" s="260">
        <v>3630</v>
      </c>
    </row>
    <row r="33" spans="1:21" ht="16.5" customHeight="1" x14ac:dyDescent="0.2">
      <c r="A33" s="7"/>
      <c r="B33" s="7"/>
      <c r="C33" s="7" t="s">
        <v>680</v>
      </c>
      <c r="D33" s="7"/>
      <c r="E33" s="7"/>
      <c r="F33" s="7"/>
      <c r="G33" s="7"/>
      <c r="H33" s="7"/>
      <c r="I33" s="7"/>
      <c r="J33" s="7"/>
      <c r="K33" s="7"/>
      <c r="L33" s="9" t="s">
        <v>386</v>
      </c>
      <c r="M33" s="259">
        <v>3.8</v>
      </c>
      <c r="N33" s="259">
        <v>3.6</v>
      </c>
      <c r="O33" s="259">
        <v>5.2</v>
      </c>
      <c r="P33" s="259">
        <v>3.3</v>
      </c>
      <c r="Q33" s="259">
        <v>3.3</v>
      </c>
      <c r="R33" s="259">
        <v>4.2</v>
      </c>
      <c r="S33" s="259">
        <v>3.3</v>
      </c>
      <c r="T33" s="259">
        <v>7.3</v>
      </c>
      <c r="U33" s="259">
        <v>4</v>
      </c>
    </row>
    <row r="34" spans="1:21" ht="16.5" customHeight="1" x14ac:dyDescent="0.2">
      <c r="A34" s="7" t="s">
        <v>717</v>
      </c>
      <c r="B34" s="7"/>
      <c r="C34" s="7"/>
      <c r="D34" s="7"/>
      <c r="E34" s="7"/>
      <c r="F34" s="7"/>
      <c r="G34" s="7"/>
      <c r="H34" s="7"/>
      <c r="I34" s="7"/>
      <c r="J34" s="7"/>
      <c r="K34" s="7"/>
      <c r="L34" s="9"/>
      <c r="M34" s="10"/>
      <c r="N34" s="10"/>
      <c r="O34" s="10"/>
      <c r="P34" s="10"/>
      <c r="Q34" s="10"/>
      <c r="R34" s="10"/>
      <c r="S34" s="10"/>
      <c r="T34" s="10"/>
      <c r="U34" s="10"/>
    </row>
    <row r="35" spans="1:21" ht="16.5" customHeight="1" x14ac:dyDescent="0.2">
      <c r="A35" s="7"/>
      <c r="B35" s="7" t="s">
        <v>582</v>
      </c>
      <c r="C35" s="7"/>
      <c r="D35" s="7"/>
      <c r="E35" s="7"/>
      <c r="F35" s="7"/>
      <c r="G35" s="7"/>
      <c r="H35" s="7"/>
      <c r="I35" s="7"/>
      <c r="J35" s="7"/>
      <c r="K35" s="7"/>
      <c r="L35" s="9"/>
      <c r="M35" s="10"/>
      <c r="N35" s="10"/>
      <c r="O35" s="10"/>
      <c r="P35" s="10"/>
      <c r="Q35" s="10"/>
      <c r="R35" s="10"/>
      <c r="S35" s="10"/>
      <c r="T35" s="10"/>
      <c r="U35" s="10"/>
    </row>
    <row r="36" spans="1:21" ht="16.5" customHeight="1" x14ac:dyDescent="0.2">
      <c r="A36" s="7"/>
      <c r="B36" s="7"/>
      <c r="C36" s="7" t="s">
        <v>514</v>
      </c>
      <c r="D36" s="7"/>
      <c r="E36" s="7"/>
      <c r="F36" s="7"/>
      <c r="G36" s="7"/>
      <c r="H36" s="7"/>
      <c r="I36" s="7"/>
      <c r="J36" s="7"/>
      <c r="K36" s="7"/>
      <c r="L36" s="9" t="s">
        <v>76</v>
      </c>
      <c r="M36" s="260">
        <v>1083</v>
      </c>
      <c r="N36" s="256">
        <v>813</v>
      </c>
      <c r="O36" s="256">
        <v>832</v>
      </c>
      <c r="P36" s="256">
        <v>301</v>
      </c>
      <c r="Q36" s="256">
        <v>186</v>
      </c>
      <c r="R36" s="255">
        <v>66</v>
      </c>
      <c r="S36" s="255">
        <v>52</v>
      </c>
      <c r="T36" s="256">
        <v>109</v>
      </c>
      <c r="U36" s="260">
        <v>3442</v>
      </c>
    </row>
    <row r="37" spans="1:21" ht="16.5" customHeight="1" x14ac:dyDescent="0.2">
      <c r="A37" s="7"/>
      <c r="B37" s="7"/>
      <c r="C37" s="7" t="s">
        <v>637</v>
      </c>
      <c r="D37" s="7"/>
      <c r="E37" s="7"/>
      <c r="F37" s="7"/>
      <c r="G37" s="7"/>
      <c r="H37" s="7"/>
      <c r="I37" s="7"/>
      <c r="J37" s="7"/>
      <c r="K37" s="7"/>
      <c r="L37" s="9" t="s">
        <v>386</v>
      </c>
      <c r="M37" s="261">
        <v>72.099999999999994</v>
      </c>
      <c r="N37" s="261">
        <v>67</v>
      </c>
      <c r="O37" s="261">
        <v>87.8</v>
      </c>
      <c r="P37" s="261">
        <v>58.2</v>
      </c>
      <c r="Q37" s="261">
        <v>62.3</v>
      </c>
      <c r="R37" s="261">
        <v>74.8</v>
      </c>
      <c r="S37" s="261">
        <v>61.5</v>
      </c>
      <c r="T37" s="257">
        <v>200</v>
      </c>
      <c r="U37" s="261">
        <v>73.099999999999994</v>
      </c>
    </row>
    <row r="38" spans="1:21" ht="16.5" customHeight="1" x14ac:dyDescent="0.2">
      <c r="A38" s="7"/>
      <c r="B38" s="7" t="s">
        <v>584</v>
      </c>
      <c r="C38" s="7"/>
      <c r="D38" s="7"/>
      <c r="E38" s="7"/>
      <c r="F38" s="7"/>
      <c r="G38" s="7"/>
      <c r="H38" s="7"/>
      <c r="I38" s="7"/>
      <c r="J38" s="7"/>
      <c r="K38" s="7"/>
      <c r="L38" s="9"/>
      <c r="M38" s="10"/>
      <c r="N38" s="10"/>
      <c r="O38" s="10"/>
      <c r="P38" s="10"/>
      <c r="Q38" s="10"/>
      <c r="R38" s="10"/>
      <c r="S38" s="10"/>
      <c r="T38" s="10"/>
      <c r="U38" s="10"/>
    </row>
    <row r="39" spans="1:21" ht="16.5" customHeight="1" x14ac:dyDescent="0.2">
      <c r="A39" s="7"/>
      <c r="B39" s="7"/>
      <c r="C39" s="7" t="s">
        <v>514</v>
      </c>
      <c r="D39" s="7"/>
      <c r="E39" s="7"/>
      <c r="F39" s="7"/>
      <c r="G39" s="7"/>
      <c r="H39" s="7"/>
      <c r="I39" s="7"/>
      <c r="J39" s="7"/>
      <c r="K39" s="7"/>
      <c r="L39" s="9" t="s">
        <v>76</v>
      </c>
      <c r="M39" s="260">
        <v>1073</v>
      </c>
      <c r="N39" s="256">
        <v>861</v>
      </c>
      <c r="O39" s="256">
        <v>864</v>
      </c>
      <c r="P39" s="256">
        <v>327</v>
      </c>
      <c r="Q39" s="256">
        <v>200</v>
      </c>
      <c r="R39" s="255">
        <v>67</v>
      </c>
      <c r="S39" s="255">
        <v>52</v>
      </c>
      <c r="T39" s="256">
        <v>102</v>
      </c>
      <c r="U39" s="260">
        <v>3547</v>
      </c>
    </row>
    <row r="40" spans="1:21" ht="16.5" customHeight="1" x14ac:dyDescent="0.2">
      <c r="A40" s="7"/>
      <c r="B40" s="7"/>
      <c r="C40" s="7" t="s">
        <v>637</v>
      </c>
      <c r="D40" s="7"/>
      <c r="E40" s="7"/>
      <c r="F40" s="7"/>
      <c r="G40" s="7"/>
      <c r="H40" s="7"/>
      <c r="I40" s="7"/>
      <c r="J40" s="7"/>
      <c r="K40" s="7"/>
      <c r="L40" s="9" t="s">
        <v>386</v>
      </c>
      <c r="M40" s="261">
        <v>71.5</v>
      </c>
      <c r="N40" s="261">
        <v>70.7</v>
      </c>
      <c r="O40" s="261">
        <v>90.9</v>
      </c>
      <c r="P40" s="261">
        <v>63</v>
      </c>
      <c r="Q40" s="261">
        <v>66.2</v>
      </c>
      <c r="R40" s="261">
        <v>75.5</v>
      </c>
      <c r="S40" s="261">
        <v>61.2</v>
      </c>
      <c r="T40" s="257">
        <v>182.5</v>
      </c>
      <c r="U40" s="261">
        <v>75.099999999999994</v>
      </c>
    </row>
    <row r="41" spans="1:21" ht="16.5" customHeight="1" x14ac:dyDescent="0.2">
      <c r="A41" s="7"/>
      <c r="B41" s="7" t="s">
        <v>585</v>
      </c>
      <c r="C41" s="7"/>
      <c r="D41" s="7"/>
      <c r="E41" s="7"/>
      <c r="F41" s="7"/>
      <c r="G41" s="7"/>
      <c r="H41" s="7"/>
      <c r="I41" s="7"/>
      <c r="J41" s="7"/>
      <c r="K41" s="7"/>
      <c r="L41" s="9"/>
      <c r="M41" s="10"/>
      <c r="N41" s="10"/>
      <c r="O41" s="10"/>
      <c r="P41" s="10"/>
      <c r="Q41" s="10"/>
      <c r="R41" s="10"/>
      <c r="S41" s="10"/>
      <c r="T41" s="10"/>
      <c r="U41" s="10"/>
    </row>
    <row r="42" spans="1:21" ht="16.5" customHeight="1" x14ac:dyDescent="0.2">
      <c r="A42" s="7"/>
      <c r="B42" s="7"/>
      <c r="C42" s="7" t="s">
        <v>514</v>
      </c>
      <c r="D42" s="7"/>
      <c r="E42" s="7"/>
      <c r="F42" s="7"/>
      <c r="G42" s="7"/>
      <c r="H42" s="7"/>
      <c r="I42" s="7"/>
      <c r="J42" s="7"/>
      <c r="K42" s="7"/>
      <c r="L42" s="9" t="s">
        <v>76</v>
      </c>
      <c r="M42" s="260">
        <v>1007</v>
      </c>
      <c r="N42" s="256">
        <v>842</v>
      </c>
      <c r="O42" s="256">
        <v>858</v>
      </c>
      <c r="P42" s="256">
        <v>345</v>
      </c>
      <c r="Q42" s="256">
        <v>216</v>
      </c>
      <c r="R42" s="255">
        <v>74</v>
      </c>
      <c r="S42" s="255">
        <v>64</v>
      </c>
      <c r="T42" s="256">
        <v>108</v>
      </c>
      <c r="U42" s="260">
        <v>3516</v>
      </c>
    </row>
    <row r="43" spans="1:21" ht="16.5" customHeight="1" x14ac:dyDescent="0.2">
      <c r="A43" s="7"/>
      <c r="B43" s="7"/>
      <c r="C43" s="7" t="s">
        <v>637</v>
      </c>
      <c r="D43" s="7"/>
      <c r="E43" s="7"/>
      <c r="F43" s="7"/>
      <c r="G43" s="7"/>
      <c r="H43" s="7"/>
      <c r="I43" s="7"/>
      <c r="J43" s="7"/>
      <c r="K43" s="7"/>
      <c r="L43" s="9" t="s">
        <v>386</v>
      </c>
      <c r="M43" s="261">
        <v>67</v>
      </c>
      <c r="N43" s="261">
        <v>69.3</v>
      </c>
      <c r="O43" s="261">
        <v>90.1</v>
      </c>
      <c r="P43" s="261">
        <v>66.400000000000006</v>
      </c>
      <c r="Q43" s="261">
        <v>70.7</v>
      </c>
      <c r="R43" s="261">
        <v>82.7</v>
      </c>
      <c r="S43" s="261">
        <v>75.400000000000006</v>
      </c>
      <c r="T43" s="257">
        <v>188.9</v>
      </c>
      <c r="U43" s="261">
        <v>74.400000000000006</v>
      </c>
    </row>
    <row r="44" spans="1:21" ht="16.5" customHeight="1" x14ac:dyDescent="0.2">
      <c r="A44" s="7"/>
      <c r="B44" s="7" t="s">
        <v>586</v>
      </c>
      <c r="C44" s="7"/>
      <c r="D44" s="7"/>
      <c r="E44" s="7"/>
      <c r="F44" s="7"/>
      <c r="G44" s="7"/>
      <c r="H44" s="7"/>
      <c r="I44" s="7"/>
      <c r="J44" s="7"/>
      <c r="K44" s="7"/>
      <c r="L44" s="9"/>
      <c r="M44" s="10"/>
      <c r="N44" s="10"/>
      <c r="O44" s="10"/>
      <c r="P44" s="10"/>
      <c r="Q44" s="10"/>
      <c r="R44" s="10"/>
      <c r="S44" s="10"/>
      <c r="T44" s="10"/>
      <c r="U44" s="10"/>
    </row>
    <row r="45" spans="1:21" ht="16.5" customHeight="1" x14ac:dyDescent="0.2">
      <c r="A45" s="7"/>
      <c r="B45" s="7"/>
      <c r="C45" s="7" t="s">
        <v>514</v>
      </c>
      <c r="D45" s="7"/>
      <c r="E45" s="7"/>
      <c r="F45" s="7"/>
      <c r="G45" s="7"/>
      <c r="H45" s="7"/>
      <c r="I45" s="7"/>
      <c r="J45" s="7"/>
      <c r="K45" s="7"/>
      <c r="L45" s="9" t="s">
        <v>76</v>
      </c>
      <c r="M45" s="260">
        <v>1051</v>
      </c>
      <c r="N45" s="256">
        <v>787</v>
      </c>
      <c r="O45" s="256">
        <v>921</v>
      </c>
      <c r="P45" s="256">
        <v>346</v>
      </c>
      <c r="Q45" s="256">
        <v>220</v>
      </c>
      <c r="R45" s="255">
        <v>77</v>
      </c>
      <c r="S45" s="255">
        <v>61</v>
      </c>
      <c r="T45" s="256">
        <v>105</v>
      </c>
      <c r="U45" s="260">
        <v>3571</v>
      </c>
    </row>
    <row r="46" spans="1:21" ht="16.5" customHeight="1" x14ac:dyDescent="0.2">
      <c r="A46" s="7"/>
      <c r="B46" s="7"/>
      <c r="C46" s="7" t="s">
        <v>637</v>
      </c>
      <c r="D46" s="7"/>
      <c r="E46" s="7"/>
      <c r="F46" s="7"/>
      <c r="G46" s="7"/>
      <c r="H46" s="7"/>
      <c r="I46" s="7"/>
      <c r="J46" s="7"/>
      <c r="K46" s="7"/>
      <c r="L46" s="9" t="s">
        <v>386</v>
      </c>
      <c r="M46" s="261">
        <v>70.5</v>
      </c>
      <c r="N46" s="261">
        <v>65.7</v>
      </c>
      <c r="O46" s="261">
        <v>96.7</v>
      </c>
      <c r="P46" s="261">
        <v>66.7</v>
      </c>
      <c r="Q46" s="261">
        <v>71.599999999999994</v>
      </c>
      <c r="R46" s="261">
        <v>85.4</v>
      </c>
      <c r="S46" s="261">
        <v>72.8</v>
      </c>
      <c r="T46" s="257">
        <v>181.9</v>
      </c>
      <c r="U46" s="261">
        <v>76</v>
      </c>
    </row>
    <row r="47" spans="1:21" ht="16.5" customHeight="1" x14ac:dyDescent="0.2">
      <c r="A47" s="7"/>
      <c r="B47" s="7" t="s">
        <v>587</v>
      </c>
      <c r="C47" s="7"/>
      <c r="D47" s="7"/>
      <c r="E47" s="7"/>
      <c r="F47" s="7"/>
      <c r="G47" s="7"/>
      <c r="H47" s="7"/>
      <c r="I47" s="7"/>
      <c r="J47" s="7"/>
      <c r="K47" s="7"/>
      <c r="L47" s="9"/>
      <c r="M47" s="10"/>
      <c r="N47" s="10"/>
      <c r="O47" s="10"/>
      <c r="P47" s="10"/>
      <c r="Q47" s="10"/>
      <c r="R47" s="10"/>
      <c r="S47" s="10"/>
      <c r="T47" s="10"/>
      <c r="U47" s="10"/>
    </row>
    <row r="48" spans="1:21" ht="16.5" customHeight="1" x14ac:dyDescent="0.2">
      <c r="A48" s="7"/>
      <c r="B48" s="7"/>
      <c r="C48" s="7" t="s">
        <v>514</v>
      </c>
      <c r="D48" s="7"/>
      <c r="E48" s="7"/>
      <c r="F48" s="7"/>
      <c r="G48" s="7"/>
      <c r="H48" s="7"/>
      <c r="I48" s="7"/>
      <c r="J48" s="7"/>
      <c r="K48" s="7"/>
      <c r="L48" s="9" t="s">
        <v>76</v>
      </c>
      <c r="M48" s="260">
        <v>1093</v>
      </c>
      <c r="N48" s="256">
        <v>735</v>
      </c>
      <c r="O48" s="256">
        <v>928</v>
      </c>
      <c r="P48" s="256">
        <v>339</v>
      </c>
      <c r="Q48" s="256">
        <v>215</v>
      </c>
      <c r="R48" s="255">
        <v>90</v>
      </c>
      <c r="S48" s="255">
        <v>57</v>
      </c>
      <c r="T48" s="255">
        <v>94</v>
      </c>
      <c r="U48" s="260">
        <v>3553</v>
      </c>
    </row>
    <row r="49" spans="1:21" ht="16.5" customHeight="1" x14ac:dyDescent="0.2">
      <c r="A49" s="7"/>
      <c r="B49" s="7"/>
      <c r="C49" s="7" t="s">
        <v>637</v>
      </c>
      <c r="D49" s="7"/>
      <c r="E49" s="7"/>
      <c r="F49" s="7"/>
      <c r="G49" s="7"/>
      <c r="H49" s="7"/>
      <c r="I49" s="7"/>
      <c r="J49" s="7"/>
      <c r="K49" s="7"/>
      <c r="L49" s="9" t="s">
        <v>386</v>
      </c>
      <c r="M49" s="261">
        <v>73.400000000000006</v>
      </c>
      <c r="N49" s="261">
        <v>62.7</v>
      </c>
      <c r="O49" s="261">
        <v>97.4</v>
      </c>
      <c r="P49" s="261">
        <v>65.7</v>
      </c>
      <c r="Q49" s="261">
        <v>69.900000000000006</v>
      </c>
      <c r="R49" s="261">
        <v>98.8</v>
      </c>
      <c r="S49" s="261">
        <v>69.3</v>
      </c>
      <c r="T49" s="257">
        <v>162.5</v>
      </c>
      <c r="U49" s="261">
        <v>76.099999999999994</v>
      </c>
    </row>
    <row r="50" spans="1:21" ht="16.5" customHeight="1" x14ac:dyDescent="0.2">
      <c r="A50" s="7"/>
      <c r="B50" s="7" t="s">
        <v>588</v>
      </c>
      <c r="C50" s="7"/>
      <c r="D50" s="7"/>
      <c r="E50" s="7"/>
      <c r="F50" s="7"/>
      <c r="G50" s="7"/>
      <c r="H50" s="7"/>
      <c r="I50" s="7"/>
      <c r="J50" s="7"/>
      <c r="K50" s="7"/>
      <c r="L50" s="9"/>
      <c r="M50" s="10"/>
      <c r="N50" s="10"/>
      <c r="O50" s="10"/>
      <c r="P50" s="10"/>
      <c r="Q50" s="10"/>
      <c r="R50" s="10"/>
      <c r="S50" s="10"/>
      <c r="T50" s="10"/>
      <c r="U50" s="10"/>
    </row>
    <row r="51" spans="1:21" ht="16.5" customHeight="1" x14ac:dyDescent="0.2">
      <c r="A51" s="7"/>
      <c r="B51" s="7"/>
      <c r="C51" s="7" t="s">
        <v>514</v>
      </c>
      <c r="D51" s="7"/>
      <c r="E51" s="7"/>
      <c r="F51" s="7"/>
      <c r="G51" s="7"/>
      <c r="H51" s="7"/>
      <c r="I51" s="7"/>
      <c r="J51" s="7"/>
      <c r="K51" s="7"/>
      <c r="L51" s="9" t="s">
        <v>76</v>
      </c>
      <c r="M51" s="260">
        <v>1202</v>
      </c>
      <c r="N51" s="256">
        <v>731</v>
      </c>
      <c r="O51" s="256">
        <v>967</v>
      </c>
      <c r="P51" s="256">
        <v>333</v>
      </c>
      <c r="Q51" s="256">
        <v>226</v>
      </c>
      <c r="R51" s="255">
        <v>85</v>
      </c>
      <c r="S51" s="255">
        <v>58</v>
      </c>
      <c r="T51" s="256">
        <v>100</v>
      </c>
      <c r="U51" s="260">
        <v>3702</v>
      </c>
    </row>
    <row r="52" spans="1:21" ht="16.5" customHeight="1" x14ac:dyDescent="0.2">
      <c r="A52" s="7"/>
      <c r="B52" s="7"/>
      <c r="C52" s="7" t="s">
        <v>637</v>
      </c>
      <c r="D52" s="7"/>
      <c r="E52" s="7"/>
      <c r="F52" s="7"/>
      <c r="G52" s="7"/>
      <c r="H52" s="7"/>
      <c r="I52" s="7"/>
      <c r="J52" s="7"/>
      <c r="K52" s="7"/>
      <c r="L52" s="9" t="s">
        <v>386</v>
      </c>
      <c r="M52" s="261">
        <v>81.5</v>
      </c>
      <c r="N52" s="261">
        <v>64</v>
      </c>
      <c r="O52" s="257">
        <v>101.5</v>
      </c>
      <c r="P52" s="261">
        <v>65.2</v>
      </c>
      <c r="Q52" s="261">
        <v>74</v>
      </c>
      <c r="R52" s="261">
        <v>92.1</v>
      </c>
      <c r="S52" s="261">
        <v>72</v>
      </c>
      <c r="T52" s="257">
        <v>172.4</v>
      </c>
      <c r="U52" s="261">
        <v>80.2</v>
      </c>
    </row>
    <row r="53" spans="1:21" ht="16.5" customHeight="1" x14ac:dyDescent="0.2">
      <c r="A53" s="7"/>
      <c r="B53" s="7" t="s">
        <v>589</v>
      </c>
      <c r="C53" s="7"/>
      <c r="D53" s="7"/>
      <c r="E53" s="7"/>
      <c r="F53" s="7"/>
      <c r="G53" s="7"/>
      <c r="H53" s="7"/>
      <c r="I53" s="7"/>
      <c r="J53" s="7"/>
      <c r="K53" s="7"/>
      <c r="L53" s="9"/>
      <c r="M53" s="10"/>
      <c r="N53" s="10"/>
      <c r="O53" s="10"/>
      <c r="P53" s="10"/>
      <c r="Q53" s="10"/>
      <c r="R53" s="10"/>
      <c r="S53" s="10"/>
      <c r="T53" s="10"/>
      <c r="U53" s="10"/>
    </row>
    <row r="54" spans="1:21" ht="16.5" customHeight="1" x14ac:dyDescent="0.2">
      <c r="A54" s="7"/>
      <c r="B54" s="7"/>
      <c r="C54" s="7" t="s">
        <v>514</v>
      </c>
      <c r="D54" s="7"/>
      <c r="E54" s="7"/>
      <c r="F54" s="7"/>
      <c r="G54" s="7"/>
      <c r="H54" s="7"/>
      <c r="I54" s="7"/>
      <c r="J54" s="7"/>
      <c r="K54" s="7"/>
      <c r="L54" s="9" t="s">
        <v>76</v>
      </c>
      <c r="M54" s="260">
        <v>1170</v>
      </c>
      <c r="N54" s="256">
        <v>760</v>
      </c>
      <c r="O54" s="256">
        <v>991</v>
      </c>
      <c r="P54" s="256">
        <v>334</v>
      </c>
      <c r="Q54" s="256">
        <v>228</v>
      </c>
      <c r="R54" s="255">
        <v>88</v>
      </c>
      <c r="S54" s="255">
        <v>57</v>
      </c>
      <c r="T54" s="256">
        <v>108</v>
      </c>
      <c r="U54" s="260">
        <v>3735</v>
      </c>
    </row>
    <row r="55" spans="1:21" ht="16.5" customHeight="1" x14ac:dyDescent="0.2">
      <c r="A55" s="7"/>
      <c r="B55" s="7"/>
      <c r="C55" s="7" t="s">
        <v>637</v>
      </c>
      <c r="D55" s="7"/>
      <c r="E55" s="7"/>
      <c r="F55" s="7"/>
      <c r="G55" s="7"/>
      <c r="H55" s="7"/>
      <c r="I55" s="7"/>
      <c r="J55" s="7"/>
      <c r="K55" s="7"/>
      <c r="L55" s="9" t="s">
        <v>386</v>
      </c>
      <c r="M55" s="261">
        <v>80</v>
      </c>
      <c r="N55" s="261">
        <v>68</v>
      </c>
      <c r="O55" s="257">
        <v>104.6</v>
      </c>
      <c r="P55" s="261">
        <v>66.7</v>
      </c>
      <c r="Q55" s="261">
        <v>75.3</v>
      </c>
      <c r="R55" s="261">
        <v>93.9</v>
      </c>
      <c r="S55" s="261">
        <v>72.599999999999994</v>
      </c>
      <c r="T55" s="257">
        <v>187.5</v>
      </c>
      <c r="U55" s="261">
        <v>81.900000000000006</v>
      </c>
    </row>
    <row r="56" spans="1:21" ht="16.5" customHeight="1" x14ac:dyDescent="0.2">
      <c r="A56" s="7"/>
      <c r="B56" s="7" t="s">
        <v>208</v>
      </c>
      <c r="C56" s="7"/>
      <c r="D56" s="7"/>
      <c r="E56" s="7"/>
      <c r="F56" s="7"/>
      <c r="G56" s="7"/>
      <c r="H56" s="7"/>
      <c r="I56" s="7"/>
      <c r="J56" s="7"/>
      <c r="K56" s="7"/>
      <c r="L56" s="9"/>
      <c r="M56" s="10"/>
      <c r="N56" s="10"/>
      <c r="O56" s="10"/>
      <c r="P56" s="10"/>
      <c r="Q56" s="10"/>
      <c r="R56" s="10"/>
      <c r="S56" s="10"/>
      <c r="T56" s="10"/>
      <c r="U56" s="10"/>
    </row>
    <row r="57" spans="1:21" ht="16.5" customHeight="1" x14ac:dyDescent="0.2">
      <c r="A57" s="7"/>
      <c r="B57" s="7"/>
      <c r="C57" s="7" t="s">
        <v>514</v>
      </c>
      <c r="D57" s="7"/>
      <c r="E57" s="7"/>
      <c r="F57" s="7"/>
      <c r="G57" s="7"/>
      <c r="H57" s="7"/>
      <c r="I57" s="7"/>
      <c r="J57" s="7"/>
      <c r="K57" s="7"/>
      <c r="L57" s="9" t="s">
        <v>76</v>
      </c>
      <c r="M57" s="260">
        <v>1234</v>
      </c>
      <c r="N57" s="256">
        <v>809</v>
      </c>
      <c r="O57" s="260">
        <v>1013</v>
      </c>
      <c r="P57" s="256">
        <v>341</v>
      </c>
      <c r="Q57" s="256">
        <v>234</v>
      </c>
      <c r="R57" s="255">
        <v>83</v>
      </c>
      <c r="S57" s="255">
        <v>57</v>
      </c>
      <c r="T57" s="256">
        <v>115</v>
      </c>
      <c r="U57" s="260">
        <v>3886</v>
      </c>
    </row>
    <row r="58" spans="1:21" ht="16.5" customHeight="1" x14ac:dyDescent="0.2">
      <c r="A58" s="7"/>
      <c r="B58" s="7"/>
      <c r="C58" s="7" t="s">
        <v>637</v>
      </c>
      <c r="D58" s="7"/>
      <c r="E58" s="7"/>
      <c r="F58" s="7"/>
      <c r="G58" s="7"/>
      <c r="H58" s="7"/>
      <c r="I58" s="7"/>
      <c r="J58" s="7"/>
      <c r="K58" s="7"/>
      <c r="L58" s="9" t="s">
        <v>386</v>
      </c>
      <c r="M58" s="261">
        <v>85.5</v>
      </c>
      <c r="N58" s="261">
        <v>74.400000000000006</v>
      </c>
      <c r="O58" s="257">
        <v>108.5</v>
      </c>
      <c r="P58" s="261">
        <v>70.099999999999994</v>
      </c>
      <c r="Q58" s="261">
        <v>78.5</v>
      </c>
      <c r="R58" s="261">
        <v>87.6</v>
      </c>
      <c r="S58" s="261">
        <v>75.3</v>
      </c>
      <c r="T58" s="257">
        <v>203.1</v>
      </c>
      <c r="U58" s="261">
        <v>86.8</v>
      </c>
    </row>
    <row r="59" spans="1:21" ht="16.5" customHeight="1" x14ac:dyDescent="0.2">
      <c r="A59" s="7"/>
      <c r="B59" s="7" t="s">
        <v>590</v>
      </c>
      <c r="C59" s="7"/>
      <c r="D59" s="7"/>
      <c r="E59" s="7"/>
      <c r="F59" s="7"/>
      <c r="G59" s="7"/>
      <c r="H59" s="7"/>
      <c r="I59" s="7"/>
      <c r="J59" s="7"/>
      <c r="K59" s="7"/>
      <c r="L59" s="9"/>
      <c r="M59" s="10"/>
      <c r="N59" s="10"/>
      <c r="O59" s="10"/>
      <c r="P59" s="10"/>
      <c r="Q59" s="10"/>
      <c r="R59" s="10"/>
      <c r="S59" s="10"/>
      <c r="T59" s="10"/>
      <c r="U59" s="10"/>
    </row>
    <row r="60" spans="1:21" ht="16.5" customHeight="1" x14ac:dyDescent="0.2">
      <c r="A60" s="7"/>
      <c r="B60" s="7"/>
      <c r="C60" s="7" t="s">
        <v>514</v>
      </c>
      <c r="D60" s="7"/>
      <c r="E60" s="7"/>
      <c r="F60" s="7"/>
      <c r="G60" s="7"/>
      <c r="H60" s="7"/>
      <c r="I60" s="7"/>
      <c r="J60" s="7"/>
      <c r="K60" s="7"/>
      <c r="L60" s="9" t="s">
        <v>76</v>
      </c>
      <c r="M60" s="260">
        <v>1254</v>
      </c>
      <c r="N60" s="256">
        <v>834</v>
      </c>
      <c r="O60" s="260">
        <v>1074</v>
      </c>
      <c r="P60" s="256">
        <v>370</v>
      </c>
      <c r="Q60" s="256">
        <v>238</v>
      </c>
      <c r="R60" s="255">
        <v>91</v>
      </c>
      <c r="S60" s="255">
        <v>60</v>
      </c>
      <c r="T60" s="256">
        <v>110</v>
      </c>
      <c r="U60" s="260">
        <v>4031</v>
      </c>
    </row>
    <row r="61" spans="1:21" ht="16.5" customHeight="1" x14ac:dyDescent="0.2">
      <c r="A61" s="7"/>
      <c r="B61" s="7"/>
      <c r="C61" s="7" t="s">
        <v>637</v>
      </c>
      <c r="D61" s="7"/>
      <c r="E61" s="7"/>
      <c r="F61" s="7"/>
      <c r="G61" s="7"/>
      <c r="H61" s="7"/>
      <c r="I61" s="7"/>
      <c r="J61" s="7"/>
      <c r="K61" s="7"/>
      <c r="L61" s="9" t="s">
        <v>386</v>
      </c>
      <c r="M61" s="261">
        <v>87.7</v>
      </c>
      <c r="N61" s="261">
        <v>78.400000000000006</v>
      </c>
      <c r="O61" s="257">
        <v>116.6</v>
      </c>
      <c r="P61" s="261">
        <v>78.3</v>
      </c>
      <c r="Q61" s="261">
        <v>80.900000000000006</v>
      </c>
      <c r="R61" s="261">
        <v>94.8</v>
      </c>
      <c r="S61" s="261">
        <v>81.8</v>
      </c>
      <c r="T61" s="257">
        <v>195.9</v>
      </c>
      <c r="U61" s="261">
        <v>91.5</v>
      </c>
    </row>
    <row r="62" spans="1:21" ht="16.5" customHeight="1" x14ac:dyDescent="0.2">
      <c r="A62" s="7"/>
      <c r="B62" s="7" t="s">
        <v>591</v>
      </c>
      <c r="C62" s="7"/>
      <c r="D62" s="7"/>
      <c r="E62" s="7"/>
      <c r="F62" s="7"/>
      <c r="G62" s="7"/>
      <c r="H62" s="7"/>
      <c r="I62" s="7"/>
      <c r="J62" s="7"/>
      <c r="K62" s="7"/>
      <c r="L62" s="9"/>
      <c r="M62" s="10"/>
      <c r="N62" s="10"/>
      <c r="O62" s="10"/>
      <c r="P62" s="10"/>
      <c r="Q62" s="10"/>
      <c r="R62" s="10"/>
      <c r="S62" s="10"/>
      <c r="T62" s="10"/>
      <c r="U62" s="10"/>
    </row>
    <row r="63" spans="1:21" ht="16.5" customHeight="1" x14ac:dyDescent="0.2">
      <c r="A63" s="7"/>
      <c r="B63" s="7"/>
      <c r="C63" s="7" t="s">
        <v>514</v>
      </c>
      <c r="D63" s="7"/>
      <c r="E63" s="7"/>
      <c r="F63" s="7"/>
      <c r="G63" s="7"/>
      <c r="H63" s="7"/>
      <c r="I63" s="7"/>
      <c r="J63" s="7"/>
      <c r="K63" s="7"/>
      <c r="L63" s="9" t="s">
        <v>76</v>
      </c>
      <c r="M63" s="260">
        <v>1346</v>
      </c>
      <c r="N63" s="256">
        <v>901</v>
      </c>
      <c r="O63" s="260">
        <v>1152</v>
      </c>
      <c r="P63" s="256">
        <v>383</v>
      </c>
      <c r="Q63" s="256">
        <v>249</v>
      </c>
      <c r="R63" s="255">
        <v>96</v>
      </c>
      <c r="S63" s="255">
        <v>58</v>
      </c>
      <c r="T63" s="256">
        <v>103</v>
      </c>
      <c r="U63" s="260">
        <v>4288</v>
      </c>
    </row>
    <row r="64" spans="1:21" ht="16.5" customHeight="1" x14ac:dyDescent="0.2">
      <c r="A64" s="13"/>
      <c r="B64" s="13"/>
      <c r="C64" s="13" t="s">
        <v>637</v>
      </c>
      <c r="D64" s="13"/>
      <c r="E64" s="13"/>
      <c r="F64" s="13"/>
      <c r="G64" s="13"/>
      <c r="H64" s="13"/>
      <c r="I64" s="13"/>
      <c r="J64" s="13"/>
      <c r="K64" s="13"/>
      <c r="L64" s="14" t="s">
        <v>386</v>
      </c>
      <c r="M64" s="262">
        <v>95.2</v>
      </c>
      <c r="N64" s="262">
        <v>86.4</v>
      </c>
      <c r="O64" s="258">
        <v>126.9</v>
      </c>
      <c r="P64" s="262">
        <v>83.4</v>
      </c>
      <c r="Q64" s="262">
        <v>85.8</v>
      </c>
      <c r="R64" s="262">
        <v>99.2</v>
      </c>
      <c r="S64" s="262">
        <v>81.8</v>
      </c>
      <c r="T64" s="258">
        <v>184.5</v>
      </c>
      <c r="U64" s="262">
        <v>98.9</v>
      </c>
    </row>
    <row r="65" spans="1:21" ht="4.5" customHeight="1" x14ac:dyDescent="0.2">
      <c r="A65" s="25"/>
      <c r="B65" s="25"/>
      <c r="C65" s="2"/>
      <c r="D65" s="2"/>
      <c r="E65" s="2"/>
      <c r="F65" s="2"/>
      <c r="G65" s="2"/>
      <c r="H65" s="2"/>
      <c r="I65" s="2"/>
      <c r="J65" s="2"/>
      <c r="K65" s="2"/>
      <c r="L65" s="2"/>
      <c r="M65" s="2"/>
      <c r="N65" s="2"/>
      <c r="O65" s="2"/>
      <c r="P65" s="2"/>
      <c r="Q65" s="2"/>
      <c r="R65" s="2"/>
      <c r="S65" s="2"/>
      <c r="T65" s="2"/>
      <c r="U65" s="2"/>
    </row>
    <row r="66" spans="1:21" ht="29.45" customHeight="1" x14ac:dyDescent="0.2">
      <c r="A66" s="25" t="s">
        <v>79</v>
      </c>
      <c r="B66" s="25"/>
      <c r="C66" s="345" t="s">
        <v>153</v>
      </c>
      <c r="D66" s="345"/>
      <c r="E66" s="345"/>
      <c r="F66" s="345"/>
      <c r="G66" s="345"/>
      <c r="H66" s="345"/>
      <c r="I66" s="345"/>
      <c r="J66" s="345"/>
      <c r="K66" s="345"/>
      <c r="L66" s="345"/>
      <c r="M66" s="345"/>
      <c r="N66" s="345"/>
      <c r="O66" s="345"/>
      <c r="P66" s="345"/>
      <c r="Q66" s="345"/>
      <c r="R66" s="345"/>
      <c r="S66" s="345"/>
      <c r="T66" s="345"/>
      <c r="U66" s="345"/>
    </row>
    <row r="67" spans="1:21" ht="16.5" customHeight="1" x14ac:dyDescent="0.2">
      <c r="A67" s="25" t="s">
        <v>80</v>
      </c>
      <c r="B67" s="25"/>
      <c r="C67" s="345" t="s">
        <v>521</v>
      </c>
      <c r="D67" s="345"/>
      <c r="E67" s="345"/>
      <c r="F67" s="345"/>
      <c r="G67" s="345"/>
      <c r="H67" s="345"/>
      <c r="I67" s="345"/>
      <c r="J67" s="345"/>
      <c r="K67" s="345"/>
      <c r="L67" s="345"/>
      <c r="M67" s="345"/>
      <c r="N67" s="345"/>
      <c r="O67" s="345"/>
      <c r="P67" s="345"/>
      <c r="Q67" s="345"/>
      <c r="R67" s="345"/>
      <c r="S67" s="345"/>
      <c r="T67" s="345"/>
      <c r="U67" s="345"/>
    </row>
    <row r="68" spans="1:21" ht="16.5" customHeight="1" x14ac:dyDescent="0.2">
      <c r="A68" s="25" t="s">
        <v>81</v>
      </c>
      <c r="B68" s="25"/>
      <c r="C68" s="345" t="s">
        <v>644</v>
      </c>
      <c r="D68" s="345"/>
      <c r="E68" s="345"/>
      <c r="F68" s="345"/>
      <c r="G68" s="345"/>
      <c r="H68" s="345"/>
      <c r="I68" s="345"/>
      <c r="J68" s="345"/>
      <c r="K68" s="345"/>
      <c r="L68" s="345"/>
      <c r="M68" s="345"/>
      <c r="N68" s="345"/>
      <c r="O68" s="345"/>
      <c r="P68" s="345"/>
      <c r="Q68" s="345"/>
      <c r="R68" s="345"/>
      <c r="S68" s="345"/>
      <c r="T68" s="345"/>
      <c r="U68" s="345"/>
    </row>
    <row r="69" spans="1:21" ht="16.5" customHeight="1" x14ac:dyDescent="0.2">
      <c r="A69" s="25" t="s">
        <v>82</v>
      </c>
      <c r="B69" s="25"/>
      <c r="C69" s="345" t="s">
        <v>702</v>
      </c>
      <c r="D69" s="345"/>
      <c r="E69" s="345"/>
      <c r="F69" s="345"/>
      <c r="G69" s="345"/>
      <c r="H69" s="345"/>
      <c r="I69" s="345"/>
      <c r="J69" s="345"/>
      <c r="K69" s="345"/>
      <c r="L69" s="345"/>
      <c r="M69" s="345"/>
      <c r="N69" s="345"/>
      <c r="O69" s="345"/>
      <c r="P69" s="345"/>
      <c r="Q69" s="345"/>
      <c r="R69" s="345"/>
      <c r="S69" s="345"/>
      <c r="T69" s="345"/>
      <c r="U69" s="345"/>
    </row>
    <row r="70" spans="1:21" ht="16.5" customHeight="1" x14ac:dyDescent="0.2">
      <c r="A70" s="25" t="s">
        <v>83</v>
      </c>
      <c r="B70" s="25"/>
      <c r="C70" s="345" t="s">
        <v>527</v>
      </c>
      <c r="D70" s="345"/>
      <c r="E70" s="345"/>
      <c r="F70" s="345"/>
      <c r="G70" s="345"/>
      <c r="H70" s="345"/>
      <c r="I70" s="345"/>
      <c r="J70" s="345"/>
      <c r="K70" s="345"/>
      <c r="L70" s="345"/>
      <c r="M70" s="345"/>
      <c r="N70" s="345"/>
      <c r="O70" s="345"/>
      <c r="P70" s="345"/>
      <c r="Q70" s="345"/>
      <c r="R70" s="345"/>
      <c r="S70" s="345"/>
      <c r="T70" s="345"/>
      <c r="U70" s="345"/>
    </row>
    <row r="71" spans="1:21" ht="16.5" customHeight="1" x14ac:dyDescent="0.2">
      <c r="A71" s="25" t="s">
        <v>84</v>
      </c>
      <c r="B71" s="25"/>
      <c r="C71" s="345" t="s">
        <v>529</v>
      </c>
      <c r="D71" s="345"/>
      <c r="E71" s="345"/>
      <c r="F71" s="345"/>
      <c r="G71" s="345"/>
      <c r="H71" s="345"/>
      <c r="I71" s="345"/>
      <c r="J71" s="345"/>
      <c r="K71" s="345"/>
      <c r="L71" s="345"/>
      <c r="M71" s="345"/>
      <c r="N71" s="345"/>
      <c r="O71" s="345"/>
      <c r="P71" s="345"/>
      <c r="Q71" s="345"/>
      <c r="R71" s="345"/>
      <c r="S71" s="345"/>
      <c r="T71" s="345"/>
      <c r="U71" s="345"/>
    </row>
    <row r="72" spans="1:21" ht="16.5" customHeight="1" x14ac:dyDescent="0.2">
      <c r="A72" s="25" t="s">
        <v>85</v>
      </c>
      <c r="B72" s="25"/>
      <c r="C72" s="345" t="s">
        <v>681</v>
      </c>
      <c r="D72" s="345"/>
      <c r="E72" s="345"/>
      <c r="F72" s="345"/>
      <c r="G72" s="345"/>
      <c r="H72" s="345"/>
      <c r="I72" s="345"/>
      <c r="J72" s="345"/>
      <c r="K72" s="345"/>
      <c r="L72" s="345"/>
      <c r="M72" s="345"/>
      <c r="N72" s="345"/>
      <c r="O72" s="345"/>
      <c r="P72" s="345"/>
      <c r="Q72" s="345"/>
      <c r="R72" s="345"/>
      <c r="S72" s="345"/>
      <c r="T72" s="345"/>
      <c r="U72" s="345"/>
    </row>
    <row r="73" spans="1:21" ht="16.5" customHeight="1" x14ac:dyDescent="0.2">
      <c r="A73" s="25" t="s">
        <v>86</v>
      </c>
      <c r="B73" s="25"/>
      <c r="C73" s="345" t="s">
        <v>718</v>
      </c>
      <c r="D73" s="345"/>
      <c r="E73" s="345"/>
      <c r="F73" s="345"/>
      <c r="G73" s="345"/>
      <c r="H73" s="345"/>
      <c r="I73" s="345"/>
      <c r="J73" s="345"/>
      <c r="K73" s="345"/>
      <c r="L73" s="345"/>
      <c r="M73" s="345"/>
      <c r="N73" s="345"/>
      <c r="O73" s="345"/>
      <c r="P73" s="345"/>
      <c r="Q73" s="345"/>
      <c r="R73" s="345"/>
      <c r="S73" s="345"/>
      <c r="T73" s="345"/>
      <c r="U73" s="345"/>
    </row>
    <row r="74" spans="1:21" ht="29.45" customHeight="1" x14ac:dyDescent="0.2">
      <c r="A74" s="25" t="s">
        <v>184</v>
      </c>
      <c r="B74" s="25"/>
      <c r="C74" s="345" t="s">
        <v>719</v>
      </c>
      <c r="D74" s="345"/>
      <c r="E74" s="345"/>
      <c r="F74" s="345"/>
      <c r="G74" s="345"/>
      <c r="H74" s="345"/>
      <c r="I74" s="345"/>
      <c r="J74" s="345"/>
      <c r="K74" s="345"/>
      <c r="L74" s="345"/>
      <c r="M74" s="345"/>
      <c r="N74" s="345"/>
      <c r="O74" s="345"/>
      <c r="P74" s="345"/>
      <c r="Q74" s="345"/>
      <c r="R74" s="345"/>
      <c r="S74" s="345"/>
      <c r="T74" s="345"/>
      <c r="U74" s="345"/>
    </row>
    <row r="75" spans="1:21" ht="55.15" customHeight="1" x14ac:dyDescent="0.2">
      <c r="A75" s="25" t="s">
        <v>251</v>
      </c>
      <c r="B75" s="25"/>
      <c r="C75" s="345" t="s">
        <v>720</v>
      </c>
      <c r="D75" s="345"/>
      <c r="E75" s="345"/>
      <c r="F75" s="345"/>
      <c r="G75" s="345"/>
      <c r="H75" s="345"/>
      <c r="I75" s="345"/>
      <c r="J75" s="345"/>
      <c r="K75" s="345"/>
      <c r="L75" s="345"/>
      <c r="M75" s="345"/>
      <c r="N75" s="345"/>
      <c r="O75" s="345"/>
      <c r="P75" s="345"/>
      <c r="Q75" s="345"/>
      <c r="R75" s="345"/>
      <c r="S75" s="345"/>
      <c r="T75" s="345"/>
      <c r="U75" s="345"/>
    </row>
    <row r="76" spans="1:21" ht="4.5" customHeight="1" x14ac:dyDescent="0.2"/>
    <row r="77" spans="1:21" ht="16.5" customHeight="1" x14ac:dyDescent="0.2">
      <c r="A77" s="26" t="s">
        <v>95</v>
      </c>
      <c r="B77" s="25"/>
      <c r="C77" s="25"/>
      <c r="D77" s="25"/>
      <c r="E77" s="345" t="s">
        <v>721</v>
      </c>
      <c r="F77" s="345"/>
      <c r="G77" s="345"/>
      <c r="H77" s="345"/>
      <c r="I77" s="345"/>
      <c r="J77" s="345"/>
      <c r="K77" s="345"/>
      <c r="L77" s="345"/>
      <c r="M77" s="345"/>
      <c r="N77" s="345"/>
      <c r="O77" s="345"/>
      <c r="P77" s="345"/>
      <c r="Q77" s="345"/>
      <c r="R77" s="345"/>
      <c r="S77" s="345"/>
      <c r="T77" s="345"/>
      <c r="U77" s="345"/>
    </row>
  </sheetData>
  <mergeCells count="12">
    <mergeCell ref="C75:U75"/>
    <mergeCell ref="E77:U77"/>
    <mergeCell ref="C70:U70"/>
    <mergeCell ref="C71:U71"/>
    <mergeCell ref="C72:U72"/>
    <mergeCell ref="C73:U73"/>
    <mergeCell ref="C74:U74"/>
    <mergeCell ref="K1:U1"/>
    <mergeCell ref="C66:U66"/>
    <mergeCell ref="C67:U67"/>
    <mergeCell ref="C68:U68"/>
    <mergeCell ref="C69:U69"/>
  </mergeCells>
  <pageMargins left="0.7" right="0.7" top="0.75" bottom="0.75" header="0.3" footer="0.3"/>
  <pageSetup paperSize="9" fitToHeight="0" orientation="landscape" horizontalDpi="300" verticalDpi="300"/>
  <headerFooter scaleWithDoc="0" alignWithMargins="0">
    <oddHeader>&amp;C&amp;"Arial"&amp;8TABLE EA.35</oddHeader>
    <oddFooter>&amp;L&amp;"Arial"&amp;8REPORT ON
GOVERNMENT
SERVICES 2022&amp;R&amp;"Arial"&amp;8HEALTH SECTOR
OVERVIEW
PAGE &amp;B&amp;P&amp;B</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U181"/>
  <sheetViews>
    <sheetView showGridLines="0" workbookViewId="0"/>
  </sheetViews>
  <sheetFormatPr defaultColWidth="11.42578125" defaultRowHeight="12.75" x14ac:dyDescent="0.2"/>
  <cols>
    <col min="1" max="10" width="1.85546875" customWidth="1"/>
    <col min="11" max="11" width="10.28515625" customWidth="1"/>
    <col min="12" max="12" width="5.42578125" customWidth="1"/>
    <col min="13" max="21" width="6.85546875" customWidth="1"/>
  </cols>
  <sheetData>
    <row r="1" spans="1:21" ht="33.950000000000003" customHeight="1" x14ac:dyDescent="0.2">
      <c r="A1" s="8" t="s">
        <v>722</v>
      </c>
      <c r="B1" s="8"/>
      <c r="C1" s="8"/>
      <c r="D1" s="8"/>
      <c r="E1" s="8"/>
      <c r="F1" s="8"/>
      <c r="G1" s="8"/>
      <c r="H1" s="8"/>
      <c r="I1" s="8"/>
      <c r="J1" s="8"/>
      <c r="K1" s="352" t="s">
        <v>723</v>
      </c>
      <c r="L1" s="353"/>
      <c r="M1" s="353"/>
      <c r="N1" s="353"/>
      <c r="O1" s="353"/>
      <c r="P1" s="353"/>
      <c r="Q1" s="353"/>
      <c r="R1" s="353"/>
      <c r="S1" s="353"/>
      <c r="T1" s="353"/>
      <c r="U1" s="353"/>
    </row>
    <row r="2" spans="1:21" ht="16.5" customHeight="1" x14ac:dyDescent="0.2">
      <c r="A2" s="11"/>
      <c r="B2" s="11"/>
      <c r="C2" s="11"/>
      <c r="D2" s="11"/>
      <c r="E2" s="11"/>
      <c r="F2" s="11"/>
      <c r="G2" s="11"/>
      <c r="H2" s="11"/>
      <c r="I2" s="11"/>
      <c r="J2" s="11"/>
      <c r="K2" s="11"/>
      <c r="L2" s="12" t="s">
        <v>59</v>
      </c>
      <c r="M2" s="105" t="s">
        <v>724</v>
      </c>
      <c r="N2" s="105" t="s">
        <v>725</v>
      </c>
      <c r="O2" s="105" t="s">
        <v>726</v>
      </c>
      <c r="P2" s="105" t="s">
        <v>727</v>
      </c>
      <c r="Q2" s="105" t="s">
        <v>728</v>
      </c>
      <c r="R2" s="105" t="s">
        <v>729</v>
      </c>
      <c r="S2" s="105" t="s">
        <v>730</v>
      </c>
      <c r="T2" s="105" t="s">
        <v>731</v>
      </c>
      <c r="U2" s="105" t="s">
        <v>732</v>
      </c>
    </row>
    <row r="3" spans="1:21" ht="16.5" customHeight="1" x14ac:dyDescent="0.2">
      <c r="A3" s="7" t="s">
        <v>733</v>
      </c>
      <c r="B3" s="7"/>
      <c r="C3" s="7"/>
      <c r="D3" s="7"/>
      <c r="E3" s="7"/>
      <c r="F3" s="7"/>
      <c r="G3" s="7"/>
      <c r="H3" s="7"/>
      <c r="I3" s="7"/>
      <c r="J3" s="7"/>
      <c r="K3" s="7"/>
      <c r="L3" s="9"/>
      <c r="M3" s="10"/>
      <c r="N3" s="10"/>
      <c r="O3" s="10"/>
      <c r="P3" s="10"/>
      <c r="Q3" s="10"/>
      <c r="R3" s="10"/>
      <c r="S3" s="10"/>
      <c r="T3" s="10"/>
      <c r="U3" s="10"/>
    </row>
    <row r="4" spans="1:21" ht="16.5" customHeight="1" x14ac:dyDescent="0.2">
      <c r="A4" s="7"/>
      <c r="B4" s="7" t="s">
        <v>543</v>
      </c>
      <c r="C4" s="7"/>
      <c r="D4" s="7"/>
      <c r="E4" s="7"/>
      <c r="F4" s="7"/>
      <c r="G4" s="7"/>
      <c r="H4" s="7"/>
      <c r="I4" s="7"/>
      <c r="J4" s="7"/>
      <c r="K4" s="7"/>
      <c r="L4" s="9"/>
      <c r="M4" s="10"/>
      <c r="N4" s="10"/>
      <c r="O4" s="10"/>
      <c r="P4" s="10"/>
      <c r="Q4" s="10"/>
      <c r="R4" s="10"/>
      <c r="S4" s="10"/>
      <c r="T4" s="10"/>
      <c r="U4" s="10"/>
    </row>
    <row r="5" spans="1:21" ht="16.5" customHeight="1" x14ac:dyDescent="0.2">
      <c r="A5" s="7"/>
      <c r="B5" s="7"/>
      <c r="C5" s="7" t="s">
        <v>514</v>
      </c>
      <c r="D5" s="7"/>
      <c r="E5" s="7"/>
      <c r="F5" s="7"/>
      <c r="G5" s="7"/>
      <c r="H5" s="7"/>
      <c r="I5" s="7"/>
      <c r="J5" s="7"/>
      <c r="K5" s="7"/>
      <c r="L5" s="9"/>
      <c r="M5" s="10"/>
      <c r="N5" s="10"/>
      <c r="O5" s="10"/>
      <c r="P5" s="10"/>
      <c r="Q5" s="10"/>
      <c r="R5" s="10"/>
      <c r="S5" s="10"/>
      <c r="T5" s="10"/>
      <c r="U5" s="10"/>
    </row>
    <row r="6" spans="1:21" ht="29.45" customHeight="1" x14ac:dyDescent="0.2">
      <c r="A6" s="7"/>
      <c r="B6" s="7"/>
      <c r="C6" s="7"/>
      <c r="D6" s="351" t="s">
        <v>734</v>
      </c>
      <c r="E6" s="351"/>
      <c r="F6" s="351"/>
      <c r="G6" s="351"/>
      <c r="H6" s="351"/>
      <c r="I6" s="351"/>
      <c r="J6" s="351"/>
      <c r="K6" s="351"/>
      <c r="L6" s="9" t="s">
        <v>76</v>
      </c>
      <c r="M6" s="267">
        <v>138</v>
      </c>
      <c r="N6" s="263" t="s">
        <v>181</v>
      </c>
      <c r="O6" s="267">
        <v>189</v>
      </c>
      <c r="P6" s="266">
        <v>82</v>
      </c>
      <c r="Q6" s="266">
        <v>20</v>
      </c>
      <c r="R6" s="263" t="s">
        <v>181</v>
      </c>
      <c r="S6" s="263" t="s">
        <v>181</v>
      </c>
      <c r="T6" s="266">
        <v>97</v>
      </c>
      <c r="U6" s="267">
        <v>526</v>
      </c>
    </row>
    <row r="7" spans="1:21" ht="16.5" customHeight="1" x14ac:dyDescent="0.2">
      <c r="A7" s="7"/>
      <c r="B7" s="7"/>
      <c r="C7" s="7"/>
      <c r="D7" s="7" t="s">
        <v>735</v>
      </c>
      <c r="E7" s="7"/>
      <c r="F7" s="7"/>
      <c r="G7" s="7"/>
      <c r="H7" s="7"/>
      <c r="I7" s="7"/>
      <c r="J7" s="7"/>
      <c r="K7" s="7"/>
      <c r="L7" s="9" t="s">
        <v>76</v>
      </c>
      <c r="M7" s="268">
        <v>1315</v>
      </c>
      <c r="N7" s="263" t="s">
        <v>181</v>
      </c>
      <c r="O7" s="268">
        <v>1009</v>
      </c>
      <c r="P7" s="267">
        <v>350</v>
      </c>
      <c r="Q7" s="267">
        <v>245</v>
      </c>
      <c r="R7" s="263" t="s">
        <v>181</v>
      </c>
      <c r="S7" s="263" t="s">
        <v>181</v>
      </c>
      <c r="T7" s="266">
        <v>62</v>
      </c>
      <c r="U7" s="268">
        <v>2981</v>
      </c>
    </row>
    <row r="8" spans="1:21" ht="16.5" customHeight="1" x14ac:dyDescent="0.2">
      <c r="A8" s="7"/>
      <c r="B8" s="7"/>
      <c r="C8" s="7" t="s">
        <v>736</v>
      </c>
      <c r="D8" s="7"/>
      <c r="E8" s="7"/>
      <c r="F8" s="7"/>
      <c r="G8" s="7"/>
      <c r="H8" s="7"/>
      <c r="I8" s="7"/>
      <c r="J8" s="7"/>
      <c r="K8" s="7"/>
      <c r="L8" s="9"/>
      <c r="M8" s="10"/>
      <c r="N8" s="10"/>
      <c r="O8" s="10"/>
      <c r="P8" s="10"/>
      <c r="Q8" s="10"/>
      <c r="R8" s="10"/>
      <c r="S8" s="10"/>
      <c r="T8" s="10"/>
      <c r="U8" s="10"/>
    </row>
    <row r="9" spans="1:21" ht="29.45" customHeight="1" x14ac:dyDescent="0.2">
      <c r="A9" s="7"/>
      <c r="B9" s="7"/>
      <c r="C9" s="7"/>
      <c r="D9" s="351" t="s">
        <v>734</v>
      </c>
      <c r="E9" s="351"/>
      <c r="F9" s="351"/>
      <c r="G9" s="351"/>
      <c r="H9" s="351"/>
      <c r="I9" s="351"/>
      <c r="J9" s="351"/>
      <c r="K9" s="351"/>
      <c r="L9" s="9" t="s">
        <v>386</v>
      </c>
      <c r="M9" s="271">
        <v>3.6</v>
      </c>
      <c r="N9" s="264" t="s">
        <v>181</v>
      </c>
      <c r="O9" s="271">
        <v>5.9</v>
      </c>
      <c r="P9" s="271">
        <v>6</v>
      </c>
      <c r="Q9" s="271">
        <v>3.6</v>
      </c>
      <c r="R9" s="264" t="s">
        <v>181</v>
      </c>
      <c r="S9" s="264" t="s">
        <v>181</v>
      </c>
      <c r="T9" s="270">
        <v>11.8</v>
      </c>
      <c r="U9" s="271">
        <v>5.4</v>
      </c>
    </row>
    <row r="10" spans="1:21" ht="16.5" customHeight="1" x14ac:dyDescent="0.2">
      <c r="A10" s="7"/>
      <c r="B10" s="7"/>
      <c r="C10" s="7"/>
      <c r="D10" s="7" t="s">
        <v>735</v>
      </c>
      <c r="E10" s="7"/>
      <c r="F10" s="7"/>
      <c r="G10" s="7"/>
      <c r="H10" s="7"/>
      <c r="I10" s="7"/>
      <c r="J10" s="7"/>
      <c r="K10" s="7"/>
      <c r="L10" s="9" t="s">
        <v>386</v>
      </c>
      <c r="M10" s="271">
        <v>2.7</v>
      </c>
      <c r="N10" s="264" t="s">
        <v>181</v>
      </c>
      <c r="O10" s="271">
        <v>3.6</v>
      </c>
      <c r="P10" s="271">
        <v>2.2999999999999998</v>
      </c>
      <c r="Q10" s="271">
        <v>2.8</v>
      </c>
      <c r="R10" s="264" t="s">
        <v>181</v>
      </c>
      <c r="S10" s="264" t="s">
        <v>181</v>
      </c>
      <c r="T10" s="271">
        <v>5.2</v>
      </c>
      <c r="U10" s="271">
        <v>2.9</v>
      </c>
    </row>
    <row r="11" spans="1:21" ht="16.5" customHeight="1" x14ac:dyDescent="0.2">
      <c r="A11" s="7"/>
      <c r="B11" s="7"/>
      <c r="C11" s="7" t="s">
        <v>737</v>
      </c>
      <c r="D11" s="7"/>
      <c r="E11" s="7"/>
      <c r="F11" s="7"/>
      <c r="G11" s="7"/>
      <c r="H11" s="7"/>
      <c r="I11" s="7"/>
      <c r="J11" s="7"/>
      <c r="K11" s="7"/>
      <c r="L11" s="9" t="s">
        <v>661</v>
      </c>
      <c r="M11" s="271">
        <v>1.4</v>
      </c>
      <c r="N11" s="264" t="s">
        <v>181</v>
      </c>
      <c r="O11" s="271">
        <v>1.6</v>
      </c>
      <c r="P11" s="271">
        <v>2.6</v>
      </c>
      <c r="Q11" s="271">
        <v>1.3</v>
      </c>
      <c r="R11" s="264" t="s">
        <v>181</v>
      </c>
      <c r="S11" s="264" t="s">
        <v>181</v>
      </c>
      <c r="T11" s="271">
        <v>2.2999999999999998</v>
      </c>
      <c r="U11" s="271">
        <v>1.9</v>
      </c>
    </row>
    <row r="12" spans="1:21" ht="16.5" customHeight="1" x14ac:dyDescent="0.2">
      <c r="A12" s="7"/>
      <c r="B12" s="7" t="s">
        <v>545</v>
      </c>
      <c r="C12" s="7"/>
      <c r="D12" s="7"/>
      <c r="E12" s="7"/>
      <c r="F12" s="7"/>
      <c r="G12" s="7"/>
      <c r="H12" s="7"/>
      <c r="I12" s="7"/>
      <c r="J12" s="7"/>
      <c r="K12" s="7"/>
      <c r="L12" s="9"/>
      <c r="M12" s="10"/>
      <c r="N12" s="10"/>
      <c r="O12" s="10"/>
      <c r="P12" s="10"/>
      <c r="Q12" s="10"/>
      <c r="R12" s="10"/>
      <c r="S12" s="10"/>
      <c r="T12" s="10"/>
      <c r="U12" s="10"/>
    </row>
    <row r="13" spans="1:21" ht="16.5" customHeight="1" x14ac:dyDescent="0.2">
      <c r="A13" s="7"/>
      <c r="B13" s="7"/>
      <c r="C13" s="7" t="s">
        <v>514</v>
      </c>
      <c r="D13" s="7"/>
      <c r="E13" s="7"/>
      <c r="F13" s="7"/>
      <c r="G13" s="7"/>
      <c r="H13" s="7"/>
      <c r="I13" s="7"/>
      <c r="J13" s="7"/>
      <c r="K13" s="7"/>
      <c r="L13" s="9"/>
      <c r="M13" s="10"/>
      <c r="N13" s="10"/>
      <c r="O13" s="10"/>
      <c r="P13" s="10"/>
      <c r="Q13" s="10"/>
      <c r="R13" s="10"/>
      <c r="S13" s="10"/>
      <c r="T13" s="10"/>
      <c r="U13" s="10"/>
    </row>
    <row r="14" spans="1:21" ht="29.45" customHeight="1" x14ac:dyDescent="0.2">
      <c r="A14" s="7"/>
      <c r="B14" s="7"/>
      <c r="C14" s="7"/>
      <c r="D14" s="351" t="s">
        <v>734</v>
      </c>
      <c r="E14" s="351"/>
      <c r="F14" s="351"/>
      <c r="G14" s="351"/>
      <c r="H14" s="351"/>
      <c r="I14" s="351"/>
      <c r="J14" s="351"/>
      <c r="K14" s="351"/>
      <c r="L14" s="9" t="s">
        <v>76</v>
      </c>
      <c r="M14" s="267">
        <v>139</v>
      </c>
      <c r="N14" s="263" t="s">
        <v>181</v>
      </c>
      <c r="O14" s="267">
        <v>188</v>
      </c>
      <c r="P14" s="266">
        <v>82</v>
      </c>
      <c r="Q14" s="266">
        <v>23</v>
      </c>
      <c r="R14" s="263" t="s">
        <v>181</v>
      </c>
      <c r="S14" s="263" t="s">
        <v>181</v>
      </c>
      <c r="T14" s="266">
        <v>95</v>
      </c>
      <c r="U14" s="267">
        <v>527</v>
      </c>
    </row>
    <row r="15" spans="1:21" ht="16.5" customHeight="1" x14ac:dyDescent="0.2">
      <c r="A15" s="7"/>
      <c r="B15" s="7"/>
      <c r="C15" s="7"/>
      <c r="D15" s="7" t="s">
        <v>735</v>
      </c>
      <c r="E15" s="7"/>
      <c r="F15" s="7"/>
      <c r="G15" s="7"/>
      <c r="H15" s="7"/>
      <c r="I15" s="7"/>
      <c r="J15" s="7"/>
      <c r="K15" s="7"/>
      <c r="L15" s="9" t="s">
        <v>76</v>
      </c>
      <c r="M15" s="268">
        <v>1357</v>
      </c>
      <c r="N15" s="263" t="s">
        <v>181</v>
      </c>
      <c r="O15" s="268">
        <v>1036</v>
      </c>
      <c r="P15" s="267">
        <v>347</v>
      </c>
      <c r="Q15" s="267">
        <v>257</v>
      </c>
      <c r="R15" s="263" t="s">
        <v>181</v>
      </c>
      <c r="S15" s="263" t="s">
        <v>181</v>
      </c>
      <c r="T15" s="266">
        <v>51</v>
      </c>
      <c r="U15" s="268">
        <v>3048</v>
      </c>
    </row>
    <row r="16" spans="1:21" ht="16.5" customHeight="1" x14ac:dyDescent="0.2">
      <c r="A16" s="7"/>
      <c r="B16" s="7"/>
      <c r="C16" s="7" t="s">
        <v>736</v>
      </c>
      <c r="D16" s="7"/>
      <c r="E16" s="7"/>
      <c r="F16" s="7"/>
      <c r="G16" s="7"/>
      <c r="H16" s="7"/>
      <c r="I16" s="7"/>
      <c r="J16" s="7"/>
      <c r="K16" s="7"/>
      <c r="L16" s="9"/>
      <c r="M16" s="10"/>
      <c r="N16" s="10"/>
      <c r="O16" s="10"/>
      <c r="P16" s="10"/>
      <c r="Q16" s="10"/>
      <c r="R16" s="10"/>
      <c r="S16" s="10"/>
      <c r="T16" s="10"/>
      <c r="U16" s="10"/>
    </row>
    <row r="17" spans="1:21" ht="29.45" customHeight="1" x14ac:dyDescent="0.2">
      <c r="A17" s="7"/>
      <c r="B17" s="7"/>
      <c r="C17" s="7"/>
      <c r="D17" s="351" t="s">
        <v>734</v>
      </c>
      <c r="E17" s="351"/>
      <c r="F17" s="351"/>
      <c r="G17" s="351"/>
      <c r="H17" s="351"/>
      <c r="I17" s="351"/>
      <c r="J17" s="351"/>
      <c r="K17" s="351"/>
      <c r="L17" s="9" t="s">
        <v>386</v>
      </c>
      <c r="M17" s="271">
        <v>4.5</v>
      </c>
      <c r="N17" s="264" t="s">
        <v>181</v>
      </c>
      <c r="O17" s="271">
        <v>5.7</v>
      </c>
      <c r="P17" s="271">
        <v>5.9</v>
      </c>
      <c r="Q17" s="271">
        <v>4.5</v>
      </c>
      <c r="R17" s="264" t="s">
        <v>181</v>
      </c>
      <c r="S17" s="264" t="s">
        <v>181</v>
      </c>
      <c r="T17" s="270">
        <v>13.7</v>
      </c>
      <c r="U17" s="271">
        <v>5.9</v>
      </c>
    </row>
    <row r="18" spans="1:21" ht="16.5" customHeight="1" x14ac:dyDescent="0.2">
      <c r="A18" s="7"/>
      <c r="B18" s="7"/>
      <c r="C18" s="7"/>
      <c r="D18" s="7" t="s">
        <v>735</v>
      </c>
      <c r="E18" s="7"/>
      <c r="F18" s="7"/>
      <c r="G18" s="7"/>
      <c r="H18" s="7"/>
      <c r="I18" s="7"/>
      <c r="J18" s="7"/>
      <c r="K18" s="7"/>
      <c r="L18" s="9" t="s">
        <v>386</v>
      </c>
      <c r="M18" s="271">
        <v>3</v>
      </c>
      <c r="N18" s="264" t="s">
        <v>181</v>
      </c>
      <c r="O18" s="271">
        <v>3.8</v>
      </c>
      <c r="P18" s="271">
        <v>2.2000000000000002</v>
      </c>
      <c r="Q18" s="271">
        <v>2.9</v>
      </c>
      <c r="R18" s="264" t="s">
        <v>181</v>
      </c>
      <c r="S18" s="264" t="s">
        <v>181</v>
      </c>
      <c r="T18" s="271">
        <v>4.0999999999999996</v>
      </c>
      <c r="U18" s="271">
        <v>3.1</v>
      </c>
    </row>
    <row r="19" spans="1:21" ht="16.5" customHeight="1" x14ac:dyDescent="0.2">
      <c r="A19" s="7"/>
      <c r="B19" s="7"/>
      <c r="C19" s="7" t="s">
        <v>737</v>
      </c>
      <c r="D19" s="7"/>
      <c r="E19" s="7"/>
      <c r="F19" s="7"/>
      <c r="G19" s="7"/>
      <c r="H19" s="7"/>
      <c r="I19" s="7"/>
      <c r="J19" s="7"/>
      <c r="K19" s="7"/>
      <c r="L19" s="9" t="s">
        <v>661</v>
      </c>
      <c r="M19" s="271">
        <v>1.5</v>
      </c>
      <c r="N19" s="264" t="s">
        <v>181</v>
      </c>
      <c r="O19" s="271">
        <v>1.5</v>
      </c>
      <c r="P19" s="271">
        <v>2.6</v>
      </c>
      <c r="Q19" s="271">
        <v>1.5</v>
      </c>
      <c r="R19" s="264" t="s">
        <v>181</v>
      </c>
      <c r="S19" s="264" t="s">
        <v>181</v>
      </c>
      <c r="T19" s="271">
        <v>3.3</v>
      </c>
      <c r="U19" s="271">
        <v>1.9</v>
      </c>
    </row>
    <row r="20" spans="1:21" ht="16.5" customHeight="1" x14ac:dyDescent="0.2">
      <c r="A20" s="7"/>
      <c r="B20" s="7" t="s">
        <v>546</v>
      </c>
      <c r="C20" s="7"/>
      <c r="D20" s="7"/>
      <c r="E20" s="7"/>
      <c r="F20" s="7"/>
      <c r="G20" s="7"/>
      <c r="H20" s="7"/>
      <c r="I20" s="7"/>
      <c r="J20" s="7"/>
      <c r="K20" s="7"/>
      <c r="L20" s="9"/>
      <c r="M20" s="10"/>
      <c r="N20" s="10"/>
      <c r="O20" s="10"/>
      <c r="P20" s="10"/>
      <c r="Q20" s="10"/>
      <c r="R20" s="10"/>
      <c r="S20" s="10"/>
      <c r="T20" s="10"/>
      <c r="U20" s="10"/>
    </row>
    <row r="21" spans="1:21" ht="16.5" customHeight="1" x14ac:dyDescent="0.2">
      <c r="A21" s="7"/>
      <c r="B21" s="7"/>
      <c r="C21" s="7" t="s">
        <v>514</v>
      </c>
      <c r="D21" s="7"/>
      <c r="E21" s="7"/>
      <c r="F21" s="7"/>
      <c r="G21" s="7"/>
      <c r="H21" s="7"/>
      <c r="I21" s="7"/>
      <c r="J21" s="7"/>
      <c r="K21" s="7"/>
      <c r="L21" s="9"/>
      <c r="M21" s="10"/>
      <c r="N21" s="10"/>
      <c r="O21" s="10"/>
      <c r="P21" s="10"/>
      <c r="Q21" s="10"/>
      <c r="R21" s="10"/>
      <c r="S21" s="10"/>
      <c r="T21" s="10"/>
      <c r="U21" s="10"/>
    </row>
    <row r="22" spans="1:21" ht="29.45" customHeight="1" x14ac:dyDescent="0.2">
      <c r="A22" s="7"/>
      <c r="B22" s="7"/>
      <c r="C22" s="7"/>
      <c r="D22" s="351" t="s">
        <v>734</v>
      </c>
      <c r="E22" s="351"/>
      <c r="F22" s="351"/>
      <c r="G22" s="351"/>
      <c r="H22" s="351"/>
      <c r="I22" s="351"/>
      <c r="J22" s="351"/>
      <c r="K22" s="351"/>
      <c r="L22" s="9" t="s">
        <v>76</v>
      </c>
      <c r="M22" s="267">
        <v>131</v>
      </c>
      <c r="N22" s="263" t="s">
        <v>181</v>
      </c>
      <c r="O22" s="267">
        <v>173</v>
      </c>
      <c r="P22" s="266">
        <v>94</v>
      </c>
      <c r="Q22" s="266">
        <v>22</v>
      </c>
      <c r="R22" s="263" t="s">
        <v>181</v>
      </c>
      <c r="S22" s="263" t="s">
        <v>181</v>
      </c>
      <c r="T22" s="266">
        <v>94</v>
      </c>
      <c r="U22" s="267">
        <v>514</v>
      </c>
    </row>
    <row r="23" spans="1:21" ht="16.5" customHeight="1" x14ac:dyDescent="0.2">
      <c r="A23" s="7"/>
      <c r="B23" s="7"/>
      <c r="C23" s="7"/>
      <c r="D23" s="7" t="s">
        <v>735</v>
      </c>
      <c r="E23" s="7"/>
      <c r="F23" s="7"/>
      <c r="G23" s="7"/>
      <c r="H23" s="7"/>
      <c r="I23" s="7"/>
      <c r="J23" s="7"/>
      <c r="K23" s="7"/>
      <c r="L23" s="9" t="s">
        <v>76</v>
      </c>
      <c r="M23" s="268">
        <v>1341</v>
      </c>
      <c r="N23" s="263" t="s">
        <v>181</v>
      </c>
      <c r="O23" s="268">
        <v>1071</v>
      </c>
      <c r="P23" s="267">
        <v>340</v>
      </c>
      <c r="Q23" s="267">
        <v>264</v>
      </c>
      <c r="R23" s="263" t="s">
        <v>181</v>
      </c>
      <c r="S23" s="263" t="s">
        <v>181</v>
      </c>
      <c r="T23" s="266">
        <v>52</v>
      </c>
      <c r="U23" s="268">
        <v>3068</v>
      </c>
    </row>
    <row r="24" spans="1:21" ht="16.5" customHeight="1" x14ac:dyDescent="0.2">
      <c r="A24" s="7"/>
      <c r="B24" s="7"/>
      <c r="C24" s="7" t="s">
        <v>736</v>
      </c>
      <c r="D24" s="7"/>
      <c r="E24" s="7"/>
      <c r="F24" s="7"/>
      <c r="G24" s="7"/>
      <c r="H24" s="7"/>
      <c r="I24" s="7"/>
      <c r="J24" s="7"/>
      <c r="K24" s="7"/>
      <c r="L24" s="9"/>
      <c r="M24" s="10"/>
      <c r="N24" s="10"/>
      <c r="O24" s="10"/>
      <c r="P24" s="10"/>
      <c r="Q24" s="10"/>
      <c r="R24" s="10"/>
      <c r="S24" s="10"/>
      <c r="T24" s="10"/>
      <c r="U24" s="10"/>
    </row>
    <row r="25" spans="1:21" ht="29.45" customHeight="1" x14ac:dyDescent="0.2">
      <c r="A25" s="7"/>
      <c r="B25" s="7"/>
      <c r="C25" s="7"/>
      <c r="D25" s="351" t="s">
        <v>734</v>
      </c>
      <c r="E25" s="351"/>
      <c r="F25" s="351"/>
      <c r="G25" s="351"/>
      <c r="H25" s="351"/>
      <c r="I25" s="351"/>
      <c r="J25" s="351"/>
      <c r="K25" s="351"/>
      <c r="L25" s="9" t="s">
        <v>386</v>
      </c>
      <c r="M25" s="271">
        <v>4.5</v>
      </c>
      <c r="N25" s="264" t="s">
        <v>181</v>
      </c>
      <c r="O25" s="271">
        <v>6.4</v>
      </c>
      <c r="P25" s="271">
        <v>6.8</v>
      </c>
      <c r="Q25" s="271">
        <v>4.5999999999999996</v>
      </c>
      <c r="R25" s="264" t="s">
        <v>181</v>
      </c>
      <c r="S25" s="264" t="s">
        <v>181</v>
      </c>
      <c r="T25" s="270">
        <v>13.7</v>
      </c>
      <c r="U25" s="271">
        <v>6.3</v>
      </c>
    </row>
    <row r="26" spans="1:21" ht="16.5" customHeight="1" x14ac:dyDescent="0.2">
      <c r="A26" s="7"/>
      <c r="B26" s="7"/>
      <c r="C26" s="7"/>
      <c r="D26" s="7" t="s">
        <v>735</v>
      </c>
      <c r="E26" s="7"/>
      <c r="F26" s="7"/>
      <c r="G26" s="7"/>
      <c r="H26" s="7"/>
      <c r="I26" s="7"/>
      <c r="J26" s="7"/>
      <c r="K26" s="7"/>
      <c r="L26" s="9" t="s">
        <v>386</v>
      </c>
      <c r="M26" s="271">
        <v>3</v>
      </c>
      <c r="N26" s="264" t="s">
        <v>181</v>
      </c>
      <c r="O26" s="271">
        <v>3.8</v>
      </c>
      <c r="P26" s="271">
        <v>2.1</v>
      </c>
      <c r="Q26" s="271">
        <v>2.9</v>
      </c>
      <c r="R26" s="264" t="s">
        <v>181</v>
      </c>
      <c r="S26" s="264" t="s">
        <v>181</v>
      </c>
      <c r="T26" s="271">
        <v>4.0999999999999996</v>
      </c>
      <c r="U26" s="271">
        <v>3.1</v>
      </c>
    </row>
    <row r="27" spans="1:21" ht="16.5" customHeight="1" x14ac:dyDescent="0.2">
      <c r="A27" s="7"/>
      <c r="B27" s="7"/>
      <c r="C27" s="7" t="s">
        <v>737</v>
      </c>
      <c r="D27" s="7"/>
      <c r="E27" s="7"/>
      <c r="F27" s="7"/>
      <c r="G27" s="7"/>
      <c r="H27" s="7"/>
      <c r="I27" s="7"/>
      <c r="J27" s="7"/>
      <c r="K27" s="7"/>
      <c r="L27" s="9" t="s">
        <v>661</v>
      </c>
      <c r="M27" s="271">
        <v>1.5</v>
      </c>
      <c r="N27" s="264" t="s">
        <v>181</v>
      </c>
      <c r="O27" s="271">
        <v>1.7</v>
      </c>
      <c r="P27" s="271">
        <v>3.2</v>
      </c>
      <c r="Q27" s="271">
        <v>1.6</v>
      </c>
      <c r="R27" s="264" t="s">
        <v>181</v>
      </c>
      <c r="S27" s="264" t="s">
        <v>181</v>
      </c>
      <c r="T27" s="271">
        <v>3.4</v>
      </c>
      <c r="U27" s="271">
        <v>2.1</v>
      </c>
    </row>
    <row r="28" spans="1:21" ht="16.5" customHeight="1" x14ac:dyDescent="0.2">
      <c r="A28" s="7"/>
      <c r="B28" s="7" t="s">
        <v>547</v>
      </c>
      <c r="C28" s="7"/>
      <c r="D28" s="7"/>
      <c r="E28" s="7"/>
      <c r="F28" s="7"/>
      <c r="G28" s="7"/>
      <c r="H28" s="7"/>
      <c r="I28" s="7"/>
      <c r="J28" s="7"/>
      <c r="K28" s="7"/>
      <c r="L28" s="9"/>
      <c r="M28" s="10"/>
      <c r="N28" s="10"/>
      <c r="O28" s="10"/>
      <c r="P28" s="10"/>
      <c r="Q28" s="10"/>
      <c r="R28" s="10"/>
      <c r="S28" s="10"/>
      <c r="T28" s="10"/>
      <c r="U28" s="10"/>
    </row>
    <row r="29" spans="1:21" ht="16.5" customHeight="1" x14ac:dyDescent="0.2">
      <c r="A29" s="7"/>
      <c r="B29" s="7"/>
      <c r="C29" s="7" t="s">
        <v>514</v>
      </c>
      <c r="D29" s="7"/>
      <c r="E29" s="7"/>
      <c r="F29" s="7"/>
      <c r="G29" s="7"/>
      <c r="H29" s="7"/>
      <c r="I29" s="7"/>
      <c r="J29" s="7"/>
      <c r="K29" s="7"/>
      <c r="L29" s="9"/>
      <c r="M29" s="10"/>
      <c r="N29" s="10"/>
      <c r="O29" s="10"/>
      <c r="P29" s="10"/>
      <c r="Q29" s="10"/>
      <c r="R29" s="10"/>
      <c r="S29" s="10"/>
      <c r="T29" s="10"/>
      <c r="U29" s="10"/>
    </row>
    <row r="30" spans="1:21" ht="29.45" customHeight="1" x14ac:dyDescent="0.2">
      <c r="A30" s="7"/>
      <c r="B30" s="7"/>
      <c r="C30" s="7"/>
      <c r="D30" s="351" t="s">
        <v>734</v>
      </c>
      <c r="E30" s="351"/>
      <c r="F30" s="351"/>
      <c r="G30" s="351"/>
      <c r="H30" s="351"/>
      <c r="I30" s="351"/>
      <c r="J30" s="351"/>
      <c r="K30" s="351"/>
      <c r="L30" s="9" t="s">
        <v>76</v>
      </c>
      <c r="M30" s="267">
        <v>135</v>
      </c>
      <c r="N30" s="263" t="s">
        <v>181</v>
      </c>
      <c r="O30" s="267">
        <v>187</v>
      </c>
      <c r="P30" s="266">
        <v>86</v>
      </c>
      <c r="Q30" s="266">
        <v>26</v>
      </c>
      <c r="R30" s="263" t="s">
        <v>181</v>
      </c>
      <c r="S30" s="263" t="s">
        <v>181</v>
      </c>
      <c r="T30" s="266">
        <v>91</v>
      </c>
      <c r="U30" s="267">
        <v>525</v>
      </c>
    </row>
    <row r="31" spans="1:21" ht="16.5" customHeight="1" x14ac:dyDescent="0.2">
      <c r="A31" s="7"/>
      <c r="B31" s="7"/>
      <c r="C31" s="7"/>
      <c r="D31" s="7" t="s">
        <v>735</v>
      </c>
      <c r="E31" s="7"/>
      <c r="F31" s="7"/>
      <c r="G31" s="7"/>
      <c r="H31" s="7"/>
      <c r="I31" s="7"/>
      <c r="J31" s="7"/>
      <c r="K31" s="7"/>
      <c r="L31" s="9" t="s">
        <v>76</v>
      </c>
      <c r="M31" s="268">
        <v>1412</v>
      </c>
      <c r="N31" s="263" t="s">
        <v>181</v>
      </c>
      <c r="O31" s="268">
        <v>1125</v>
      </c>
      <c r="P31" s="267">
        <v>339</v>
      </c>
      <c r="Q31" s="267">
        <v>264</v>
      </c>
      <c r="R31" s="263" t="s">
        <v>181</v>
      </c>
      <c r="S31" s="263" t="s">
        <v>181</v>
      </c>
      <c r="T31" s="266">
        <v>50</v>
      </c>
      <c r="U31" s="268">
        <v>3190</v>
      </c>
    </row>
    <row r="32" spans="1:21" ht="16.5" customHeight="1" x14ac:dyDescent="0.2">
      <c r="A32" s="7"/>
      <c r="B32" s="7"/>
      <c r="C32" s="7" t="s">
        <v>736</v>
      </c>
      <c r="D32" s="7"/>
      <c r="E32" s="7"/>
      <c r="F32" s="7"/>
      <c r="G32" s="7"/>
      <c r="H32" s="7"/>
      <c r="I32" s="7"/>
      <c r="J32" s="7"/>
      <c r="K32" s="7"/>
      <c r="L32" s="9"/>
      <c r="M32" s="10"/>
      <c r="N32" s="10"/>
      <c r="O32" s="10"/>
      <c r="P32" s="10"/>
      <c r="Q32" s="10"/>
      <c r="R32" s="10"/>
      <c r="S32" s="10"/>
      <c r="T32" s="10"/>
      <c r="U32" s="10"/>
    </row>
    <row r="33" spans="1:21" ht="29.45" customHeight="1" x14ac:dyDescent="0.2">
      <c r="A33" s="7"/>
      <c r="B33" s="7"/>
      <c r="C33" s="7"/>
      <c r="D33" s="351" t="s">
        <v>734</v>
      </c>
      <c r="E33" s="351"/>
      <c r="F33" s="351"/>
      <c r="G33" s="351"/>
      <c r="H33" s="351"/>
      <c r="I33" s="351"/>
      <c r="J33" s="351"/>
      <c r="K33" s="351"/>
      <c r="L33" s="9" t="s">
        <v>386</v>
      </c>
      <c r="M33" s="271">
        <v>4.4000000000000004</v>
      </c>
      <c r="N33" s="264" t="s">
        <v>181</v>
      </c>
      <c r="O33" s="271">
        <v>7.2</v>
      </c>
      <c r="P33" s="271">
        <v>5.8</v>
      </c>
      <c r="Q33" s="271">
        <v>5.3</v>
      </c>
      <c r="R33" s="264" t="s">
        <v>181</v>
      </c>
      <c r="S33" s="264" t="s">
        <v>181</v>
      </c>
      <c r="T33" s="270">
        <v>13.4</v>
      </c>
      <c r="U33" s="271">
        <v>6.3</v>
      </c>
    </row>
    <row r="34" spans="1:21" ht="16.5" customHeight="1" x14ac:dyDescent="0.2">
      <c r="A34" s="7"/>
      <c r="B34" s="7"/>
      <c r="C34" s="7"/>
      <c r="D34" s="7" t="s">
        <v>735</v>
      </c>
      <c r="E34" s="7"/>
      <c r="F34" s="7"/>
      <c r="G34" s="7"/>
      <c r="H34" s="7"/>
      <c r="I34" s="7"/>
      <c r="J34" s="7"/>
      <c r="K34" s="7"/>
      <c r="L34" s="9" t="s">
        <v>386</v>
      </c>
      <c r="M34" s="271">
        <v>3</v>
      </c>
      <c r="N34" s="264" t="s">
        <v>181</v>
      </c>
      <c r="O34" s="271">
        <v>4</v>
      </c>
      <c r="P34" s="271">
        <v>2.2000000000000002</v>
      </c>
      <c r="Q34" s="271">
        <v>2.9</v>
      </c>
      <c r="R34" s="264" t="s">
        <v>181</v>
      </c>
      <c r="S34" s="264" t="s">
        <v>181</v>
      </c>
      <c r="T34" s="271">
        <v>3.8</v>
      </c>
      <c r="U34" s="271">
        <v>3.1</v>
      </c>
    </row>
    <row r="35" spans="1:21" ht="16.5" customHeight="1" x14ac:dyDescent="0.2">
      <c r="A35" s="7"/>
      <c r="B35" s="7"/>
      <c r="C35" s="7" t="s">
        <v>737</v>
      </c>
      <c r="D35" s="7"/>
      <c r="E35" s="7"/>
      <c r="F35" s="7"/>
      <c r="G35" s="7"/>
      <c r="H35" s="7"/>
      <c r="I35" s="7"/>
      <c r="J35" s="7"/>
      <c r="K35" s="7"/>
      <c r="L35" s="9" t="s">
        <v>661</v>
      </c>
      <c r="M35" s="271">
        <v>1.5</v>
      </c>
      <c r="N35" s="264" t="s">
        <v>181</v>
      </c>
      <c r="O35" s="271">
        <v>1.8</v>
      </c>
      <c r="P35" s="271">
        <v>2.7</v>
      </c>
      <c r="Q35" s="271">
        <v>1.9</v>
      </c>
      <c r="R35" s="264" t="s">
        <v>181</v>
      </c>
      <c r="S35" s="264" t="s">
        <v>181</v>
      </c>
      <c r="T35" s="271">
        <v>3.6</v>
      </c>
      <c r="U35" s="271">
        <v>2</v>
      </c>
    </row>
    <row r="36" spans="1:21" ht="16.5" customHeight="1" x14ac:dyDescent="0.2">
      <c r="A36" s="7"/>
      <c r="B36" s="7" t="s">
        <v>548</v>
      </c>
      <c r="C36" s="7"/>
      <c r="D36" s="7"/>
      <c r="E36" s="7"/>
      <c r="F36" s="7"/>
      <c r="G36" s="7"/>
      <c r="H36" s="7"/>
      <c r="I36" s="7"/>
      <c r="J36" s="7"/>
      <c r="K36" s="7"/>
      <c r="L36" s="9"/>
      <c r="M36" s="10"/>
      <c r="N36" s="10"/>
      <c r="O36" s="10"/>
      <c r="P36" s="10"/>
      <c r="Q36" s="10"/>
      <c r="R36" s="10"/>
      <c r="S36" s="10"/>
      <c r="T36" s="10"/>
      <c r="U36" s="10"/>
    </row>
    <row r="37" spans="1:21" ht="16.5" customHeight="1" x14ac:dyDescent="0.2">
      <c r="A37" s="7"/>
      <c r="B37" s="7"/>
      <c r="C37" s="7" t="s">
        <v>514</v>
      </c>
      <c r="D37" s="7"/>
      <c r="E37" s="7"/>
      <c r="F37" s="7"/>
      <c r="G37" s="7"/>
      <c r="H37" s="7"/>
      <c r="I37" s="7"/>
      <c r="J37" s="7"/>
      <c r="K37" s="7"/>
      <c r="L37" s="9"/>
      <c r="M37" s="10"/>
      <c r="N37" s="10"/>
      <c r="O37" s="10"/>
      <c r="P37" s="10"/>
      <c r="Q37" s="10"/>
      <c r="R37" s="10"/>
      <c r="S37" s="10"/>
      <c r="T37" s="10"/>
      <c r="U37" s="10"/>
    </row>
    <row r="38" spans="1:21" ht="29.45" customHeight="1" x14ac:dyDescent="0.2">
      <c r="A38" s="7"/>
      <c r="B38" s="7"/>
      <c r="C38" s="7"/>
      <c r="D38" s="351" t="s">
        <v>734</v>
      </c>
      <c r="E38" s="351"/>
      <c r="F38" s="351"/>
      <c r="G38" s="351"/>
      <c r="H38" s="351"/>
      <c r="I38" s="351"/>
      <c r="J38" s="351"/>
      <c r="K38" s="351"/>
      <c r="L38" s="9" t="s">
        <v>76</v>
      </c>
      <c r="M38" s="267">
        <v>122</v>
      </c>
      <c r="N38" s="263" t="s">
        <v>181</v>
      </c>
      <c r="O38" s="267">
        <v>168</v>
      </c>
      <c r="P38" s="266">
        <v>76</v>
      </c>
      <c r="Q38" s="266">
        <v>29</v>
      </c>
      <c r="R38" s="263" t="s">
        <v>181</v>
      </c>
      <c r="S38" s="263" t="s">
        <v>181</v>
      </c>
      <c r="T38" s="266">
        <v>98</v>
      </c>
      <c r="U38" s="267">
        <v>493</v>
      </c>
    </row>
    <row r="39" spans="1:21" ht="16.5" customHeight="1" x14ac:dyDescent="0.2">
      <c r="A39" s="7"/>
      <c r="B39" s="7"/>
      <c r="C39" s="7"/>
      <c r="D39" s="7" t="s">
        <v>735</v>
      </c>
      <c r="E39" s="7"/>
      <c r="F39" s="7"/>
      <c r="G39" s="7"/>
      <c r="H39" s="7"/>
      <c r="I39" s="7"/>
      <c r="J39" s="7"/>
      <c r="K39" s="7"/>
      <c r="L39" s="9" t="s">
        <v>76</v>
      </c>
      <c r="M39" s="268">
        <v>1463</v>
      </c>
      <c r="N39" s="263" t="s">
        <v>181</v>
      </c>
      <c r="O39" s="268">
        <v>1149</v>
      </c>
      <c r="P39" s="267">
        <v>337</v>
      </c>
      <c r="Q39" s="267">
        <v>271</v>
      </c>
      <c r="R39" s="263" t="s">
        <v>181</v>
      </c>
      <c r="S39" s="263" t="s">
        <v>181</v>
      </c>
      <c r="T39" s="266">
        <v>43</v>
      </c>
      <c r="U39" s="268">
        <v>3263</v>
      </c>
    </row>
    <row r="40" spans="1:21" ht="16.5" customHeight="1" x14ac:dyDescent="0.2">
      <c r="A40" s="7"/>
      <c r="B40" s="7"/>
      <c r="C40" s="7" t="s">
        <v>736</v>
      </c>
      <c r="D40" s="7"/>
      <c r="E40" s="7"/>
      <c r="F40" s="7"/>
      <c r="G40" s="7"/>
      <c r="H40" s="7"/>
      <c r="I40" s="7"/>
      <c r="J40" s="7"/>
      <c r="K40" s="7"/>
      <c r="L40" s="9"/>
      <c r="M40" s="10"/>
      <c r="N40" s="10"/>
      <c r="O40" s="10"/>
      <c r="P40" s="10"/>
      <c r="Q40" s="10"/>
      <c r="R40" s="10"/>
      <c r="S40" s="10"/>
      <c r="T40" s="10"/>
      <c r="U40" s="10"/>
    </row>
    <row r="41" spans="1:21" ht="29.45" customHeight="1" x14ac:dyDescent="0.2">
      <c r="A41" s="7"/>
      <c r="B41" s="7"/>
      <c r="C41" s="7"/>
      <c r="D41" s="351" t="s">
        <v>734</v>
      </c>
      <c r="E41" s="351"/>
      <c r="F41" s="351"/>
      <c r="G41" s="351"/>
      <c r="H41" s="351"/>
      <c r="I41" s="351"/>
      <c r="J41" s="351"/>
      <c r="K41" s="351"/>
      <c r="L41" s="9" t="s">
        <v>386</v>
      </c>
      <c r="M41" s="271">
        <v>4.8</v>
      </c>
      <c r="N41" s="264" t="s">
        <v>181</v>
      </c>
      <c r="O41" s="271">
        <v>6.3</v>
      </c>
      <c r="P41" s="271">
        <v>5.4</v>
      </c>
      <c r="Q41" s="271">
        <v>6.1</v>
      </c>
      <c r="R41" s="264" t="s">
        <v>181</v>
      </c>
      <c r="S41" s="264" t="s">
        <v>181</v>
      </c>
      <c r="T41" s="270">
        <v>13.4</v>
      </c>
      <c r="U41" s="271">
        <v>6.3</v>
      </c>
    </row>
    <row r="42" spans="1:21" ht="16.5" customHeight="1" x14ac:dyDescent="0.2">
      <c r="A42" s="7"/>
      <c r="B42" s="7"/>
      <c r="C42" s="7"/>
      <c r="D42" s="7" t="s">
        <v>735</v>
      </c>
      <c r="E42" s="7"/>
      <c r="F42" s="7"/>
      <c r="G42" s="7"/>
      <c r="H42" s="7"/>
      <c r="I42" s="7"/>
      <c r="J42" s="7"/>
      <c r="K42" s="7"/>
      <c r="L42" s="9" t="s">
        <v>386</v>
      </c>
      <c r="M42" s="271">
        <v>3.4</v>
      </c>
      <c r="N42" s="264" t="s">
        <v>181</v>
      </c>
      <c r="O42" s="271">
        <v>4</v>
      </c>
      <c r="P42" s="271">
        <v>2.1</v>
      </c>
      <c r="Q42" s="271">
        <v>2.8</v>
      </c>
      <c r="R42" s="264" t="s">
        <v>181</v>
      </c>
      <c r="S42" s="264" t="s">
        <v>181</v>
      </c>
      <c r="T42" s="271">
        <v>3.4</v>
      </c>
      <c r="U42" s="271">
        <v>3.3</v>
      </c>
    </row>
    <row r="43" spans="1:21" ht="16.5" customHeight="1" x14ac:dyDescent="0.2">
      <c r="A43" s="7"/>
      <c r="B43" s="7"/>
      <c r="C43" s="7" t="s">
        <v>737</v>
      </c>
      <c r="D43" s="7"/>
      <c r="E43" s="7"/>
      <c r="F43" s="7"/>
      <c r="G43" s="7"/>
      <c r="H43" s="7"/>
      <c r="I43" s="7"/>
      <c r="J43" s="7"/>
      <c r="K43" s="7"/>
      <c r="L43" s="9" t="s">
        <v>661</v>
      </c>
      <c r="M43" s="271">
        <v>1.4</v>
      </c>
      <c r="N43" s="264" t="s">
        <v>181</v>
      </c>
      <c r="O43" s="271">
        <v>1.6</v>
      </c>
      <c r="P43" s="271">
        <v>2.6</v>
      </c>
      <c r="Q43" s="271">
        <v>2.2000000000000002</v>
      </c>
      <c r="R43" s="264" t="s">
        <v>181</v>
      </c>
      <c r="S43" s="264" t="s">
        <v>181</v>
      </c>
      <c r="T43" s="271">
        <v>4</v>
      </c>
      <c r="U43" s="271">
        <v>1.9</v>
      </c>
    </row>
    <row r="44" spans="1:21" ht="16.5" customHeight="1" x14ac:dyDescent="0.2">
      <c r="A44" s="7"/>
      <c r="B44" s="7" t="s">
        <v>549</v>
      </c>
      <c r="C44" s="7"/>
      <c r="D44" s="7"/>
      <c r="E44" s="7"/>
      <c r="F44" s="7"/>
      <c r="G44" s="7"/>
      <c r="H44" s="7"/>
      <c r="I44" s="7"/>
      <c r="J44" s="7"/>
      <c r="K44" s="7"/>
      <c r="L44" s="9"/>
      <c r="M44" s="10"/>
      <c r="N44" s="10"/>
      <c r="O44" s="10"/>
      <c r="P44" s="10"/>
      <c r="Q44" s="10"/>
      <c r="R44" s="10"/>
      <c r="S44" s="10"/>
      <c r="T44" s="10"/>
      <c r="U44" s="10"/>
    </row>
    <row r="45" spans="1:21" ht="16.5" customHeight="1" x14ac:dyDescent="0.2">
      <c r="A45" s="7"/>
      <c r="B45" s="7"/>
      <c r="C45" s="7" t="s">
        <v>514</v>
      </c>
      <c r="D45" s="7"/>
      <c r="E45" s="7"/>
      <c r="F45" s="7"/>
      <c r="G45" s="7"/>
      <c r="H45" s="7"/>
      <c r="I45" s="7"/>
      <c r="J45" s="7"/>
      <c r="K45" s="7"/>
      <c r="L45" s="9"/>
      <c r="M45" s="10"/>
      <c r="N45" s="10"/>
      <c r="O45" s="10"/>
      <c r="P45" s="10"/>
      <c r="Q45" s="10"/>
      <c r="R45" s="10"/>
      <c r="S45" s="10"/>
      <c r="T45" s="10"/>
      <c r="U45" s="10"/>
    </row>
    <row r="46" spans="1:21" ht="29.45" customHeight="1" x14ac:dyDescent="0.2">
      <c r="A46" s="7"/>
      <c r="B46" s="7"/>
      <c r="C46" s="7"/>
      <c r="D46" s="351" t="s">
        <v>734</v>
      </c>
      <c r="E46" s="351"/>
      <c r="F46" s="351"/>
      <c r="G46" s="351"/>
      <c r="H46" s="351"/>
      <c r="I46" s="351"/>
      <c r="J46" s="351"/>
      <c r="K46" s="351"/>
      <c r="L46" s="9" t="s">
        <v>76</v>
      </c>
      <c r="M46" s="267">
        <v>118</v>
      </c>
      <c r="N46" s="263" t="s">
        <v>181</v>
      </c>
      <c r="O46" s="267">
        <v>175</v>
      </c>
      <c r="P46" s="266">
        <v>77</v>
      </c>
      <c r="Q46" s="266">
        <v>31</v>
      </c>
      <c r="R46" s="263" t="s">
        <v>181</v>
      </c>
      <c r="S46" s="263" t="s">
        <v>181</v>
      </c>
      <c r="T46" s="266">
        <v>99</v>
      </c>
      <c r="U46" s="267">
        <v>500</v>
      </c>
    </row>
    <row r="47" spans="1:21" ht="16.5" customHeight="1" x14ac:dyDescent="0.2">
      <c r="A47" s="7"/>
      <c r="B47" s="7"/>
      <c r="C47" s="7"/>
      <c r="D47" s="7" t="s">
        <v>735</v>
      </c>
      <c r="E47" s="7"/>
      <c r="F47" s="7"/>
      <c r="G47" s="7"/>
      <c r="H47" s="7"/>
      <c r="I47" s="7"/>
      <c r="J47" s="7"/>
      <c r="K47" s="7"/>
      <c r="L47" s="9" t="s">
        <v>76</v>
      </c>
      <c r="M47" s="268">
        <v>1581</v>
      </c>
      <c r="N47" s="263" t="s">
        <v>181</v>
      </c>
      <c r="O47" s="268">
        <v>1183</v>
      </c>
      <c r="P47" s="267">
        <v>327</v>
      </c>
      <c r="Q47" s="267">
        <v>257</v>
      </c>
      <c r="R47" s="263" t="s">
        <v>181</v>
      </c>
      <c r="S47" s="263" t="s">
        <v>181</v>
      </c>
      <c r="T47" s="266">
        <v>45</v>
      </c>
      <c r="U47" s="268">
        <v>3393</v>
      </c>
    </row>
    <row r="48" spans="1:21" ht="16.5" customHeight="1" x14ac:dyDescent="0.2">
      <c r="A48" s="7"/>
      <c r="B48" s="7"/>
      <c r="C48" s="7" t="s">
        <v>736</v>
      </c>
      <c r="D48" s="7"/>
      <c r="E48" s="7"/>
      <c r="F48" s="7"/>
      <c r="G48" s="7"/>
      <c r="H48" s="7"/>
      <c r="I48" s="7"/>
      <c r="J48" s="7"/>
      <c r="K48" s="7"/>
      <c r="L48" s="9"/>
      <c r="M48" s="10"/>
      <c r="N48" s="10"/>
      <c r="O48" s="10"/>
      <c r="P48" s="10"/>
      <c r="Q48" s="10"/>
      <c r="R48" s="10"/>
      <c r="S48" s="10"/>
      <c r="T48" s="10"/>
      <c r="U48" s="10"/>
    </row>
    <row r="49" spans="1:21" ht="29.45" customHeight="1" x14ac:dyDescent="0.2">
      <c r="A49" s="7"/>
      <c r="B49" s="7"/>
      <c r="C49" s="7"/>
      <c r="D49" s="351" t="s">
        <v>734</v>
      </c>
      <c r="E49" s="351"/>
      <c r="F49" s="351"/>
      <c r="G49" s="351"/>
      <c r="H49" s="351"/>
      <c r="I49" s="351"/>
      <c r="J49" s="351"/>
      <c r="K49" s="351"/>
      <c r="L49" s="9" t="s">
        <v>386</v>
      </c>
      <c r="M49" s="271">
        <v>4</v>
      </c>
      <c r="N49" s="264" t="s">
        <v>181</v>
      </c>
      <c r="O49" s="271">
        <v>6.7</v>
      </c>
      <c r="P49" s="271">
        <v>5.6</v>
      </c>
      <c r="Q49" s="271">
        <v>6.5</v>
      </c>
      <c r="R49" s="264" t="s">
        <v>181</v>
      </c>
      <c r="S49" s="264" t="s">
        <v>181</v>
      </c>
      <c r="T49" s="270">
        <v>13.8</v>
      </c>
      <c r="U49" s="271">
        <v>6.1</v>
      </c>
    </row>
    <row r="50" spans="1:21" ht="16.5" customHeight="1" x14ac:dyDescent="0.2">
      <c r="A50" s="7"/>
      <c r="B50" s="7"/>
      <c r="C50" s="7"/>
      <c r="D50" s="7" t="s">
        <v>735</v>
      </c>
      <c r="E50" s="7"/>
      <c r="F50" s="7"/>
      <c r="G50" s="7"/>
      <c r="H50" s="7"/>
      <c r="I50" s="7"/>
      <c r="J50" s="7"/>
      <c r="K50" s="7"/>
      <c r="L50" s="9" t="s">
        <v>386</v>
      </c>
      <c r="M50" s="271">
        <v>3.3</v>
      </c>
      <c r="N50" s="264" t="s">
        <v>181</v>
      </c>
      <c r="O50" s="271">
        <v>4.0999999999999996</v>
      </c>
      <c r="P50" s="271">
        <v>2.1</v>
      </c>
      <c r="Q50" s="271">
        <v>2.7</v>
      </c>
      <c r="R50" s="264" t="s">
        <v>181</v>
      </c>
      <c r="S50" s="264" t="s">
        <v>181</v>
      </c>
      <c r="T50" s="271">
        <v>3.4</v>
      </c>
      <c r="U50" s="271">
        <v>3.3</v>
      </c>
    </row>
    <row r="51" spans="1:21" ht="16.5" customHeight="1" x14ac:dyDescent="0.2">
      <c r="A51" s="7"/>
      <c r="B51" s="7"/>
      <c r="C51" s="7" t="s">
        <v>737</v>
      </c>
      <c r="D51" s="7"/>
      <c r="E51" s="7"/>
      <c r="F51" s="7"/>
      <c r="G51" s="7"/>
      <c r="H51" s="7"/>
      <c r="I51" s="7"/>
      <c r="J51" s="7"/>
      <c r="K51" s="7"/>
      <c r="L51" s="9" t="s">
        <v>661</v>
      </c>
      <c r="M51" s="271">
        <v>1.2</v>
      </c>
      <c r="N51" s="264" t="s">
        <v>181</v>
      </c>
      <c r="O51" s="271">
        <v>1.6</v>
      </c>
      <c r="P51" s="271">
        <v>2.7</v>
      </c>
      <c r="Q51" s="271">
        <v>2.4</v>
      </c>
      <c r="R51" s="264" t="s">
        <v>181</v>
      </c>
      <c r="S51" s="264" t="s">
        <v>181</v>
      </c>
      <c r="T51" s="271">
        <v>4</v>
      </c>
      <c r="U51" s="271">
        <v>1.9</v>
      </c>
    </row>
    <row r="52" spans="1:21" ht="16.5" customHeight="1" x14ac:dyDescent="0.2">
      <c r="A52" s="7"/>
      <c r="B52" s="7" t="s">
        <v>550</v>
      </c>
      <c r="C52" s="7"/>
      <c r="D52" s="7"/>
      <c r="E52" s="7"/>
      <c r="F52" s="7"/>
      <c r="G52" s="7"/>
      <c r="H52" s="7"/>
      <c r="I52" s="7"/>
      <c r="J52" s="7"/>
      <c r="K52" s="7"/>
      <c r="L52" s="9"/>
      <c r="M52" s="10"/>
      <c r="N52" s="10"/>
      <c r="O52" s="10"/>
      <c r="P52" s="10"/>
      <c r="Q52" s="10"/>
      <c r="R52" s="10"/>
      <c r="S52" s="10"/>
      <c r="T52" s="10"/>
      <c r="U52" s="10"/>
    </row>
    <row r="53" spans="1:21" ht="16.5" customHeight="1" x14ac:dyDescent="0.2">
      <c r="A53" s="7"/>
      <c r="B53" s="7"/>
      <c r="C53" s="7" t="s">
        <v>514</v>
      </c>
      <c r="D53" s="7"/>
      <c r="E53" s="7"/>
      <c r="F53" s="7"/>
      <c r="G53" s="7"/>
      <c r="H53" s="7"/>
      <c r="I53" s="7"/>
      <c r="J53" s="7"/>
      <c r="K53" s="7"/>
      <c r="L53" s="9"/>
      <c r="M53" s="10"/>
      <c r="N53" s="10"/>
      <c r="O53" s="10"/>
      <c r="P53" s="10"/>
      <c r="Q53" s="10"/>
      <c r="R53" s="10"/>
      <c r="S53" s="10"/>
      <c r="T53" s="10"/>
      <c r="U53" s="10"/>
    </row>
    <row r="54" spans="1:21" ht="29.45" customHeight="1" x14ac:dyDescent="0.2">
      <c r="A54" s="7"/>
      <c r="B54" s="7"/>
      <c r="C54" s="7"/>
      <c r="D54" s="351" t="s">
        <v>734</v>
      </c>
      <c r="E54" s="351"/>
      <c r="F54" s="351"/>
      <c r="G54" s="351"/>
      <c r="H54" s="351"/>
      <c r="I54" s="351"/>
      <c r="J54" s="351"/>
      <c r="K54" s="351"/>
      <c r="L54" s="9" t="s">
        <v>76</v>
      </c>
      <c r="M54" s="267">
        <v>121</v>
      </c>
      <c r="N54" s="263" t="s">
        <v>181</v>
      </c>
      <c r="O54" s="267">
        <v>174</v>
      </c>
      <c r="P54" s="266">
        <v>81</v>
      </c>
      <c r="Q54" s="266">
        <v>31</v>
      </c>
      <c r="R54" s="263" t="s">
        <v>181</v>
      </c>
      <c r="S54" s="263" t="s">
        <v>181</v>
      </c>
      <c r="T54" s="266">
        <v>98</v>
      </c>
      <c r="U54" s="267">
        <v>505</v>
      </c>
    </row>
    <row r="55" spans="1:21" ht="16.5" customHeight="1" x14ac:dyDescent="0.2">
      <c r="A55" s="7"/>
      <c r="B55" s="7"/>
      <c r="C55" s="7"/>
      <c r="D55" s="7" t="s">
        <v>735</v>
      </c>
      <c r="E55" s="7"/>
      <c r="F55" s="7"/>
      <c r="G55" s="7"/>
      <c r="H55" s="7"/>
      <c r="I55" s="7"/>
      <c r="J55" s="7"/>
      <c r="K55" s="7"/>
      <c r="L55" s="9" t="s">
        <v>76</v>
      </c>
      <c r="M55" s="268">
        <v>1625</v>
      </c>
      <c r="N55" s="263" t="s">
        <v>181</v>
      </c>
      <c r="O55" s="268">
        <v>1243</v>
      </c>
      <c r="P55" s="267">
        <v>357</v>
      </c>
      <c r="Q55" s="267">
        <v>271</v>
      </c>
      <c r="R55" s="263" t="s">
        <v>181</v>
      </c>
      <c r="S55" s="263" t="s">
        <v>181</v>
      </c>
      <c r="T55" s="266">
        <v>44</v>
      </c>
      <c r="U55" s="268">
        <v>3540</v>
      </c>
    </row>
    <row r="56" spans="1:21" ht="16.5" customHeight="1" x14ac:dyDescent="0.2">
      <c r="A56" s="7"/>
      <c r="B56" s="7"/>
      <c r="C56" s="7" t="s">
        <v>736</v>
      </c>
      <c r="D56" s="7"/>
      <c r="E56" s="7"/>
      <c r="F56" s="7"/>
      <c r="G56" s="7"/>
      <c r="H56" s="7"/>
      <c r="I56" s="7"/>
      <c r="J56" s="7"/>
      <c r="K56" s="7"/>
      <c r="L56" s="9"/>
      <c r="M56" s="10"/>
      <c r="N56" s="10"/>
      <c r="O56" s="10"/>
      <c r="P56" s="10"/>
      <c r="Q56" s="10"/>
      <c r="R56" s="10"/>
      <c r="S56" s="10"/>
      <c r="T56" s="10"/>
      <c r="U56" s="10"/>
    </row>
    <row r="57" spans="1:21" ht="29.45" customHeight="1" x14ac:dyDescent="0.2">
      <c r="A57" s="7"/>
      <c r="B57" s="7"/>
      <c r="C57" s="7"/>
      <c r="D57" s="351" t="s">
        <v>734</v>
      </c>
      <c r="E57" s="351"/>
      <c r="F57" s="351"/>
      <c r="G57" s="351"/>
      <c r="H57" s="351"/>
      <c r="I57" s="351"/>
      <c r="J57" s="351"/>
      <c r="K57" s="351"/>
      <c r="L57" s="9" t="s">
        <v>386</v>
      </c>
      <c r="M57" s="271">
        <v>4.4000000000000004</v>
      </c>
      <c r="N57" s="264" t="s">
        <v>181</v>
      </c>
      <c r="O57" s="271">
        <v>6.2</v>
      </c>
      <c r="P57" s="271">
        <v>6.1</v>
      </c>
      <c r="Q57" s="271">
        <v>7</v>
      </c>
      <c r="R57" s="264" t="s">
        <v>181</v>
      </c>
      <c r="S57" s="264" t="s">
        <v>181</v>
      </c>
      <c r="T57" s="270">
        <v>12.4</v>
      </c>
      <c r="U57" s="271">
        <v>6.2</v>
      </c>
    </row>
    <row r="58" spans="1:21" ht="16.5" customHeight="1" x14ac:dyDescent="0.2">
      <c r="A58" s="7"/>
      <c r="B58" s="7"/>
      <c r="C58" s="7"/>
      <c r="D58" s="7" t="s">
        <v>735</v>
      </c>
      <c r="E58" s="7"/>
      <c r="F58" s="7"/>
      <c r="G58" s="7"/>
      <c r="H58" s="7"/>
      <c r="I58" s="7"/>
      <c r="J58" s="7"/>
      <c r="K58" s="7"/>
      <c r="L58" s="9" t="s">
        <v>386</v>
      </c>
      <c r="M58" s="271">
        <v>3.5</v>
      </c>
      <c r="N58" s="264" t="s">
        <v>181</v>
      </c>
      <c r="O58" s="271">
        <v>4.3</v>
      </c>
      <c r="P58" s="271">
        <v>2.4</v>
      </c>
      <c r="Q58" s="271">
        <v>2.8</v>
      </c>
      <c r="R58" s="264" t="s">
        <v>181</v>
      </c>
      <c r="S58" s="264" t="s">
        <v>181</v>
      </c>
      <c r="T58" s="271">
        <v>3.5</v>
      </c>
      <c r="U58" s="271">
        <v>3.5</v>
      </c>
    </row>
    <row r="59" spans="1:21" ht="16.5" customHeight="1" x14ac:dyDescent="0.2">
      <c r="A59" s="7"/>
      <c r="B59" s="7"/>
      <c r="C59" s="7" t="s">
        <v>737</v>
      </c>
      <c r="D59" s="7"/>
      <c r="E59" s="7"/>
      <c r="F59" s="7"/>
      <c r="G59" s="7"/>
      <c r="H59" s="7"/>
      <c r="I59" s="7"/>
      <c r="J59" s="7"/>
      <c r="K59" s="7"/>
      <c r="L59" s="9" t="s">
        <v>661</v>
      </c>
      <c r="M59" s="271">
        <v>1.3</v>
      </c>
      <c r="N59" s="264" t="s">
        <v>181</v>
      </c>
      <c r="O59" s="271">
        <v>1.4</v>
      </c>
      <c r="P59" s="271">
        <v>2.6</v>
      </c>
      <c r="Q59" s="271">
        <v>2.5</v>
      </c>
      <c r="R59" s="264" t="s">
        <v>181</v>
      </c>
      <c r="S59" s="264" t="s">
        <v>181</v>
      </c>
      <c r="T59" s="271">
        <v>3.5</v>
      </c>
      <c r="U59" s="271">
        <v>1.8</v>
      </c>
    </row>
    <row r="60" spans="1:21" ht="16.5" customHeight="1" x14ac:dyDescent="0.2">
      <c r="A60" s="7"/>
      <c r="B60" s="7" t="s">
        <v>551</v>
      </c>
      <c r="C60" s="7"/>
      <c r="D60" s="7"/>
      <c r="E60" s="7"/>
      <c r="F60" s="7"/>
      <c r="G60" s="7"/>
      <c r="H60" s="7"/>
      <c r="I60" s="7"/>
      <c r="J60" s="7"/>
      <c r="K60" s="7"/>
      <c r="L60" s="9"/>
      <c r="M60" s="10"/>
      <c r="N60" s="10"/>
      <c r="O60" s="10"/>
      <c r="P60" s="10"/>
      <c r="Q60" s="10"/>
      <c r="R60" s="10"/>
      <c r="S60" s="10"/>
      <c r="T60" s="10"/>
      <c r="U60" s="10"/>
    </row>
    <row r="61" spans="1:21" ht="16.5" customHeight="1" x14ac:dyDescent="0.2">
      <c r="A61" s="7"/>
      <c r="B61" s="7"/>
      <c r="C61" s="7" t="s">
        <v>514</v>
      </c>
      <c r="D61" s="7"/>
      <c r="E61" s="7"/>
      <c r="F61" s="7"/>
      <c r="G61" s="7"/>
      <c r="H61" s="7"/>
      <c r="I61" s="7"/>
      <c r="J61" s="7"/>
      <c r="K61" s="7"/>
      <c r="L61" s="9"/>
      <c r="M61" s="10"/>
      <c r="N61" s="10"/>
      <c r="O61" s="10"/>
      <c r="P61" s="10"/>
      <c r="Q61" s="10"/>
      <c r="R61" s="10"/>
      <c r="S61" s="10"/>
      <c r="T61" s="10"/>
      <c r="U61" s="10"/>
    </row>
    <row r="62" spans="1:21" ht="29.45" customHeight="1" x14ac:dyDescent="0.2">
      <c r="A62" s="7"/>
      <c r="B62" s="7"/>
      <c r="C62" s="7"/>
      <c r="D62" s="351" t="s">
        <v>734</v>
      </c>
      <c r="E62" s="351"/>
      <c r="F62" s="351"/>
      <c r="G62" s="351"/>
      <c r="H62" s="351"/>
      <c r="I62" s="351"/>
      <c r="J62" s="351"/>
      <c r="K62" s="351"/>
      <c r="L62" s="9" t="s">
        <v>76</v>
      </c>
      <c r="M62" s="267">
        <v>109</v>
      </c>
      <c r="N62" s="263" t="s">
        <v>181</v>
      </c>
      <c r="O62" s="267">
        <v>189</v>
      </c>
      <c r="P62" s="266">
        <v>72</v>
      </c>
      <c r="Q62" s="266">
        <v>32</v>
      </c>
      <c r="R62" s="263" t="s">
        <v>181</v>
      </c>
      <c r="S62" s="263" t="s">
        <v>181</v>
      </c>
      <c r="T62" s="267">
        <v>100</v>
      </c>
      <c r="U62" s="267">
        <v>502</v>
      </c>
    </row>
    <row r="63" spans="1:21" ht="16.5" customHeight="1" x14ac:dyDescent="0.2">
      <c r="A63" s="7"/>
      <c r="B63" s="7"/>
      <c r="C63" s="7"/>
      <c r="D63" s="7" t="s">
        <v>735</v>
      </c>
      <c r="E63" s="7"/>
      <c r="F63" s="7"/>
      <c r="G63" s="7"/>
      <c r="H63" s="7"/>
      <c r="I63" s="7"/>
      <c r="J63" s="7"/>
      <c r="K63" s="7"/>
      <c r="L63" s="9" t="s">
        <v>76</v>
      </c>
      <c r="M63" s="268">
        <v>1697</v>
      </c>
      <c r="N63" s="263" t="s">
        <v>181</v>
      </c>
      <c r="O63" s="268">
        <v>1300</v>
      </c>
      <c r="P63" s="267">
        <v>378</v>
      </c>
      <c r="Q63" s="267">
        <v>291</v>
      </c>
      <c r="R63" s="263" t="s">
        <v>181</v>
      </c>
      <c r="S63" s="263" t="s">
        <v>181</v>
      </c>
      <c r="T63" s="266">
        <v>48</v>
      </c>
      <c r="U63" s="268">
        <v>3714</v>
      </c>
    </row>
    <row r="64" spans="1:21" ht="16.5" customHeight="1" x14ac:dyDescent="0.2">
      <c r="A64" s="7"/>
      <c r="B64" s="7"/>
      <c r="C64" s="7" t="s">
        <v>736</v>
      </c>
      <c r="D64" s="7"/>
      <c r="E64" s="7"/>
      <c r="F64" s="7"/>
      <c r="G64" s="7"/>
      <c r="H64" s="7"/>
      <c r="I64" s="7"/>
      <c r="J64" s="7"/>
      <c r="K64" s="7"/>
      <c r="L64" s="9"/>
      <c r="M64" s="10"/>
      <c r="N64" s="10"/>
      <c r="O64" s="10"/>
      <c r="P64" s="10"/>
      <c r="Q64" s="10"/>
      <c r="R64" s="10"/>
      <c r="S64" s="10"/>
      <c r="T64" s="10"/>
      <c r="U64" s="10"/>
    </row>
    <row r="65" spans="1:21" ht="29.45" customHeight="1" x14ac:dyDescent="0.2">
      <c r="A65" s="7"/>
      <c r="B65" s="7"/>
      <c r="C65" s="7"/>
      <c r="D65" s="351" t="s">
        <v>734</v>
      </c>
      <c r="E65" s="351"/>
      <c r="F65" s="351"/>
      <c r="G65" s="351"/>
      <c r="H65" s="351"/>
      <c r="I65" s="351"/>
      <c r="J65" s="351"/>
      <c r="K65" s="351"/>
      <c r="L65" s="9" t="s">
        <v>386</v>
      </c>
      <c r="M65" s="271">
        <v>3.9</v>
      </c>
      <c r="N65" s="264" t="s">
        <v>181</v>
      </c>
      <c r="O65" s="271">
        <v>7.2</v>
      </c>
      <c r="P65" s="271">
        <v>5.7</v>
      </c>
      <c r="Q65" s="271">
        <v>6.8</v>
      </c>
      <c r="R65" s="264" t="s">
        <v>181</v>
      </c>
      <c r="S65" s="264" t="s">
        <v>181</v>
      </c>
      <c r="T65" s="270">
        <v>13</v>
      </c>
      <c r="U65" s="271">
        <v>6.3</v>
      </c>
    </row>
    <row r="66" spans="1:21" ht="16.5" customHeight="1" x14ac:dyDescent="0.2">
      <c r="A66" s="7"/>
      <c r="B66" s="7"/>
      <c r="C66" s="7"/>
      <c r="D66" s="7" t="s">
        <v>735</v>
      </c>
      <c r="E66" s="7"/>
      <c r="F66" s="7"/>
      <c r="G66" s="7"/>
      <c r="H66" s="7"/>
      <c r="I66" s="7"/>
      <c r="J66" s="7"/>
      <c r="K66" s="7"/>
      <c r="L66" s="9" t="s">
        <v>386</v>
      </c>
      <c r="M66" s="271">
        <v>3.6</v>
      </c>
      <c r="N66" s="264" t="s">
        <v>181</v>
      </c>
      <c r="O66" s="271">
        <v>4.5</v>
      </c>
      <c r="P66" s="271">
        <v>2.6</v>
      </c>
      <c r="Q66" s="271">
        <v>3.1</v>
      </c>
      <c r="R66" s="264" t="s">
        <v>181</v>
      </c>
      <c r="S66" s="264" t="s">
        <v>181</v>
      </c>
      <c r="T66" s="271">
        <v>4</v>
      </c>
      <c r="U66" s="271">
        <v>3.7</v>
      </c>
    </row>
    <row r="67" spans="1:21" ht="16.5" customHeight="1" x14ac:dyDescent="0.2">
      <c r="A67" s="7"/>
      <c r="B67" s="7"/>
      <c r="C67" s="7" t="s">
        <v>737</v>
      </c>
      <c r="D67" s="7"/>
      <c r="E67" s="7"/>
      <c r="F67" s="7"/>
      <c r="G67" s="7"/>
      <c r="H67" s="7"/>
      <c r="I67" s="7"/>
      <c r="J67" s="7"/>
      <c r="K67" s="7"/>
      <c r="L67" s="9" t="s">
        <v>661</v>
      </c>
      <c r="M67" s="271">
        <v>1.1000000000000001</v>
      </c>
      <c r="N67" s="264" t="s">
        <v>181</v>
      </c>
      <c r="O67" s="271">
        <v>1.6</v>
      </c>
      <c r="P67" s="271">
        <v>2.2000000000000002</v>
      </c>
      <c r="Q67" s="271">
        <v>2.2000000000000002</v>
      </c>
      <c r="R67" s="264" t="s">
        <v>181</v>
      </c>
      <c r="S67" s="264" t="s">
        <v>181</v>
      </c>
      <c r="T67" s="271">
        <v>3.2</v>
      </c>
      <c r="U67" s="271">
        <v>1.7</v>
      </c>
    </row>
    <row r="68" spans="1:21" ht="16.5" customHeight="1" x14ac:dyDescent="0.2">
      <c r="A68" s="7"/>
      <c r="B68" s="7" t="s">
        <v>552</v>
      </c>
      <c r="C68" s="7"/>
      <c r="D68" s="7"/>
      <c r="E68" s="7"/>
      <c r="F68" s="7"/>
      <c r="G68" s="7"/>
      <c r="H68" s="7"/>
      <c r="I68" s="7"/>
      <c r="J68" s="7"/>
      <c r="K68" s="7"/>
      <c r="L68" s="9"/>
      <c r="M68" s="10"/>
      <c r="N68" s="10"/>
      <c r="O68" s="10"/>
      <c r="P68" s="10"/>
      <c r="Q68" s="10"/>
      <c r="R68" s="10"/>
      <c r="S68" s="10"/>
      <c r="T68" s="10"/>
      <c r="U68" s="10"/>
    </row>
    <row r="69" spans="1:21" ht="16.5" customHeight="1" x14ac:dyDescent="0.2">
      <c r="A69" s="7"/>
      <c r="B69" s="7"/>
      <c r="C69" s="7" t="s">
        <v>514</v>
      </c>
      <c r="D69" s="7"/>
      <c r="E69" s="7"/>
      <c r="F69" s="7"/>
      <c r="G69" s="7"/>
      <c r="H69" s="7"/>
      <c r="I69" s="7"/>
      <c r="J69" s="7"/>
      <c r="K69" s="7"/>
      <c r="L69" s="9"/>
      <c r="M69" s="10"/>
      <c r="N69" s="10"/>
      <c r="O69" s="10"/>
      <c r="P69" s="10"/>
      <c r="Q69" s="10"/>
      <c r="R69" s="10"/>
      <c r="S69" s="10"/>
      <c r="T69" s="10"/>
      <c r="U69" s="10"/>
    </row>
    <row r="70" spans="1:21" ht="29.45" customHeight="1" x14ac:dyDescent="0.2">
      <c r="A70" s="7"/>
      <c r="B70" s="7"/>
      <c r="C70" s="7"/>
      <c r="D70" s="351" t="s">
        <v>734</v>
      </c>
      <c r="E70" s="351"/>
      <c r="F70" s="351"/>
      <c r="G70" s="351"/>
      <c r="H70" s="351"/>
      <c r="I70" s="351"/>
      <c r="J70" s="351"/>
      <c r="K70" s="351"/>
      <c r="L70" s="9" t="s">
        <v>76</v>
      </c>
      <c r="M70" s="267">
        <v>103</v>
      </c>
      <c r="N70" s="263" t="s">
        <v>181</v>
      </c>
      <c r="O70" s="267">
        <v>182</v>
      </c>
      <c r="P70" s="266">
        <v>85</v>
      </c>
      <c r="Q70" s="266">
        <v>26</v>
      </c>
      <c r="R70" s="263" t="s">
        <v>181</v>
      </c>
      <c r="S70" s="263" t="s">
        <v>181</v>
      </c>
      <c r="T70" s="266">
        <v>97</v>
      </c>
      <c r="U70" s="267">
        <v>493</v>
      </c>
    </row>
    <row r="71" spans="1:21" ht="16.5" customHeight="1" x14ac:dyDescent="0.2">
      <c r="A71" s="7"/>
      <c r="B71" s="7"/>
      <c r="C71" s="7"/>
      <c r="D71" s="7" t="s">
        <v>735</v>
      </c>
      <c r="E71" s="7"/>
      <c r="F71" s="7"/>
      <c r="G71" s="7"/>
      <c r="H71" s="7"/>
      <c r="I71" s="7"/>
      <c r="J71" s="7"/>
      <c r="K71" s="7"/>
      <c r="L71" s="9" t="s">
        <v>76</v>
      </c>
      <c r="M71" s="268">
        <v>1745</v>
      </c>
      <c r="N71" s="263" t="s">
        <v>181</v>
      </c>
      <c r="O71" s="268">
        <v>1320</v>
      </c>
      <c r="P71" s="267">
        <v>396</v>
      </c>
      <c r="Q71" s="267">
        <v>290</v>
      </c>
      <c r="R71" s="263" t="s">
        <v>181</v>
      </c>
      <c r="S71" s="263" t="s">
        <v>181</v>
      </c>
      <c r="T71" s="266">
        <v>45</v>
      </c>
      <c r="U71" s="268">
        <v>3796</v>
      </c>
    </row>
    <row r="72" spans="1:21" ht="16.5" customHeight="1" x14ac:dyDescent="0.2">
      <c r="A72" s="7"/>
      <c r="B72" s="7"/>
      <c r="C72" s="7" t="s">
        <v>736</v>
      </c>
      <c r="D72" s="7"/>
      <c r="E72" s="7"/>
      <c r="F72" s="7"/>
      <c r="G72" s="7"/>
      <c r="H72" s="7"/>
      <c r="I72" s="7"/>
      <c r="J72" s="7"/>
      <c r="K72" s="7"/>
      <c r="L72" s="9"/>
      <c r="M72" s="10"/>
      <c r="N72" s="10"/>
      <c r="O72" s="10"/>
      <c r="P72" s="10"/>
      <c r="Q72" s="10"/>
      <c r="R72" s="10"/>
      <c r="S72" s="10"/>
      <c r="T72" s="10"/>
      <c r="U72" s="10"/>
    </row>
    <row r="73" spans="1:21" ht="29.45" customHeight="1" x14ac:dyDescent="0.2">
      <c r="A73" s="7"/>
      <c r="B73" s="7"/>
      <c r="C73" s="7"/>
      <c r="D73" s="351" t="s">
        <v>734</v>
      </c>
      <c r="E73" s="351"/>
      <c r="F73" s="351"/>
      <c r="G73" s="351"/>
      <c r="H73" s="351"/>
      <c r="I73" s="351"/>
      <c r="J73" s="351"/>
      <c r="K73" s="351"/>
      <c r="L73" s="9" t="s">
        <v>386</v>
      </c>
      <c r="M73" s="271">
        <v>3.6</v>
      </c>
      <c r="N73" s="264" t="s">
        <v>181</v>
      </c>
      <c r="O73" s="271">
        <v>6.9</v>
      </c>
      <c r="P73" s="271">
        <v>7.3</v>
      </c>
      <c r="Q73" s="271">
        <v>5.5</v>
      </c>
      <c r="R73" s="264" t="s">
        <v>181</v>
      </c>
      <c r="S73" s="264" t="s">
        <v>181</v>
      </c>
      <c r="T73" s="270">
        <v>12.5</v>
      </c>
      <c r="U73" s="271">
        <v>6.2</v>
      </c>
    </row>
    <row r="74" spans="1:21" ht="16.5" customHeight="1" x14ac:dyDescent="0.2">
      <c r="A74" s="7"/>
      <c r="B74" s="7"/>
      <c r="C74" s="7"/>
      <c r="D74" s="7" t="s">
        <v>735</v>
      </c>
      <c r="E74" s="7"/>
      <c r="F74" s="7"/>
      <c r="G74" s="7"/>
      <c r="H74" s="7"/>
      <c r="I74" s="7"/>
      <c r="J74" s="7"/>
      <c r="K74" s="7"/>
      <c r="L74" s="9" t="s">
        <v>386</v>
      </c>
      <c r="M74" s="271">
        <v>3.7</v>
      </c>
      <c r="N74" s="264" t="s">
        <v>181</v>
      </c>
      <c r="O74" s="271">
        <v>4.5</v>
      </c>
      <c r="P74" s="271">
        <v>2.8</v>
      </c>
      <c r="Q74" s="271">
        <v>3.1</v>
      </c>
      <c r="R74" s="264" t="s">
        <v>181</v>
      </c>
      <c r="S74" s="264" t="s">
        <v>181</v>
      </c>
      <c r="T74" s="271">
        <v>3.8</v>
      </c>
      <c r="U74" s="271">
        <v>3.7</v>
      </c>
    </row>
    <row r="75" spans="1:21" ht="16.5" customHeight="1" x14ac:dyDescent="0.2">
      <c r="A75" s="7"/>
      <c r="B75" s="7"/>
      <c r="C75" s="7" t="s">
        <v>737</v>
      </c>
      <c r="D75" s="7"/>
      <c r="E75" s="7"/>
      <c r="F75" s="7"/>
      <c r="G75" s="7"/>
      <c r="H75" s="7"/>
      <c r="I75" s="7"/>
      <c r="J75" s="7"/>
      <c r="K75" s="7"/>
      <c r="L75" s="9" t="s">
        <v>661</v>
      </c>
      <c r="M75" s="271">
        <v>1</v>
      </c>
      <c r="N75" s="264" t="s">
        <v>181</v>
      </c>
      <c r="O75" s="271">
        <v>1.5</v>
      </c>
      <c r="P75" s="271">
        <v>2.6</v>
      </c>
      <c r="Q75" s="271">
        <v>1.8</v>
      </c>
      <c r="R75" s="264" t="s">
        <v>181</v>
      </c>
      <c r="S75" s="264" t="s">
        <v>181</v>
      </c>
      <c r="T75" s="271">
        <v>3.2</v>
      </c>
      <c r="U75" s="271">
        <v>1.7</v>
      </c>
    </row>
    <row r="76" spans="1:21" ht="16.5" customHeight="1" x14ac:dyDescent="0.2">
      <c r="A76" s="7"/>
      <c r="B76" s="7" t="s">
        <v>553</v>
      </c>
      <c r="C76" s="7"/>
      <c r="D76" s="7"/>
      <c r="E76" s="7"/>
      <c r="F76" s="7"/>
      <c r="G76" s="7"/>
      <c r="H76" s="7"/>
      <c r="I76" s="7"/>
      <c r="J76" s="7"/>
      <c r="K76" s="7"/>
      <c r="L76" s="9"/>
      <c r="M76" s="10"/>
      <c r="N76" s="10"/>
      <c r="O76" s="10"/>
      <c r="P76" s="10"/>
      <c r="Q76" s="10"/>
      <c r="R76" s="10"/>
      <c r="S76" s="10"/>
      <c r="T76" s="10"/>
      <c r="U76" s="10"/>
    </row>
    <row r="77" spans="1:21" ht="16.5" customHeight="1" x14ac:dyDescent="0.2">
      <c r="A77" s="7"/>
      <c r="B77" s="7"/>
      <c r="C77" s="7" t="s">
        <v>514</v>
      </c>
      <c r="D77" s="7"/>
      <c r="E77" s="7"/>
      <c r="F77" s="7"/>
      <c r="G77" s="7"/>
      <c r="H77" s="7"/>
      <c r="I77" s="7"/>
      <c r="J77" s="7"/>
      <c r="K77" s="7"/>
      <c r="L77" s="9"/>
      <c r="M77" s="10"/>
      <c r="N77" s="10"/>
      <c r="O77" s="10"/>
      <c r="P77" s="10"/>
      <c r="Q77" s="10"/>
      <c r="R77" s="10"/>
      <c r="S77" s="10"/>
      <c r="T77" s="10"/>
      <c r="U77" s="10"/>
    </row>
    <row r="78" spans="1:21" ht="29.45" customHeight="1" x14ac:dyDescent="0.2">
      <c r="A78" s="7"/>
      <c r="B78" s="7"/>
      <c r="C78" s="7"/>
      <c r="D78" s="351" t="s">
        <v>734</v>
      </c>
      <c r="E78" s="351"/>
      <c r="F78" s="351"/>
      <c r="G78" s="351"/>
      <c r="H78" s="351"/>
      <c r="I78" s="351"/>
      <c r="J78" s="351"/>
      <c r="K78" s="351"/>
      <c r="L78" s="9" t="s">
        <v>76</v>
      </c>
      <c r="M78" s="267">
        <v>128</v>
      </c>
      <c r="N78" s="263" t="s">
        <v>181</v>
      </c>
      <c r="O78" s="267">
        <v>182</v>
      </c>
      <c r="P78" s="266">
        <v>89</v>
      </c>
      <c r="Q78" s="266">
        <v>28</v>
      </c>
      <c r="R78" s="263" t="s">
        <v>181</v>
      </c>
      <c r="S78" s="263" t="s">
        <v>181</v>
      </c>
      <c r="T78" s="266">
        <v>99</v>
      </c>
      <c r="U78" s="267">
        <v>526</v>
      </c>
    </row>
    <row r="79" spans="1:21" ht="16.5" customHeight="1" x14ac:dyDescent="0.2">
      <c r="A79" s="7"/>
      <c r="B79" s="7"/>
      <c r="C79" s="7"/>
      <c r="D79" s="7" t="s">
        <v>735</v>
      </c>
      <c r="E79" s="7"/>
      <c r="F79" s="7"/>
      <c r="G79" s="7"/>
      <c r="H79" s="7"/>
      <c r="I79" s="7"/>
      <c r="J79" s="7"/>
      <c r="K79" s="7"/>
      <c r="L79" s="9" t="s">
        <v>76</v>
      </c>
      <c r="M79" s="268">
        <v>1795</v>
      </c>
      <c r="N79" s="263" t="s">
        <v>181</v>
      </c>
      <c r="O79" s="268">
        <v>1355</v>
      </c>
      <c r="P79" s="267">
        <v>386</v>
      </c>
      <c r="Q79" s="267">
        <v>311</v>
      </c>
      <c r="R79" s="263" t="s">
        <v>181</v>
      </c>
      <c r="S79" s="263" t="s">
        <v>181</v>
      </c>
      <c r="T79" s="266">
        <v>43</v>
      </c>
      <c r="U79" s="268">
        <v>3890</v>
      </c>
    </row>
    <row r="80" spans="1:21" ht="16.5" customHeight="1" x14ac:dyDescent="0.2">
      <c r="A80" s="7"/>
      <c r="B80" s="7"/>
      <c r="C80" s="7" t="s">
        <v>736</v>
      </c>
      <c r="D80" s="7"/>
      <c r="E80" s="7"/>
      <c r="F80" s="7"/>
      <c r="G80" s="7"/>
      <c r="H80" s="7"/>
      <c r="I80" s="7"/>
      <c r="J80" s="7"/>
      <c r="K80" s="7"/>
      <c r="L80" s="9"/>
      <c r="M80" s="10"/>
      <c r="N80" s="10"/>
      <c r="O80" s="10"/>
      <c r="P80" s="10"/>
      <c r="Q80" s="10"/>
      <c r="R80" s="10"/>
      <c r="S80" s="10"/>
      <c r="T80" s="10"/>
      <c r="U80" s="10"/>
    </row>
    <row r="81" spans="1:21" ht="29.45" customHeight="1" x14ac:dyDescent="0.2">
      <c r="A81" s="7"/>
      <c r="B81" s="7"/>
      <c r="C81" s="7"/>
      <c r="D81" s="351" t="s">
        <v>734</v>
      </c>
      <c r="E81" s="351"/>
      <c r="F81" s="351"/>
      <c r="G81" s="351"/>
      <c r="H81" s="351"/>
      <c r="I81" s="351"/>
      <c r="J81" s="351"/>
      <c r="K81" s="351"/>
      <c r="L81" s="9" t="s">
        <v>386</v>
      </c>
      <c r="M81" s="271">
        <v>6.2</v>
      </c>
      <c r="N81" s="264" t="s">
        <v>181</v>
      </c>
      <c r="O81" s="271">
        <v>7</v>
      </c>
      <c r="P81" s="271">
        <v>7.4</v>
      </c>
      <c r="Q81" s="271">
        <v>6.3</v>
      </c>
      <c r="R81" s="264" t="s">
        <v>181</v>
      </c>
      <c r="S81" s="264" t="s">
        <v>181</v>
      </c>
      <c r="T81" s="270">
        <v>13</v>
      </c>
      <c r="U81" s="271">
        <v>7.4</v>
      </c>
    </row>
    <row r="82" spans="1:21" ht="16.5" customHeight="1" x14ac:dyDescent="0.2">
      <c r="A82" s="7"/>
      <c r="B82" s="7"/>
      <c r="C82" s="7"/>
      <c r="D82" s="7" t="s">
        <v>735</v>
      </c>
      <c r="E82" s="7"/>
      <c r="F82" s="7"/>
      <c r="G82" s="7"/>
      <c r="H82" s="7"/>
      <c r="I82" s="7"/>
      <c r="J82" s="7"/>
      <c r="K82" s="7"/>
      <c r="L82" s="9" t="s">
        <v>386</v>
      </c>
      <c r="M82" s="271">
        <v>4.0999999999999996</v>
      </c>
      <c r="N82" s="264" t="s">
        <v>181</v>
      </c>
      <c r="O82" s="271">
        <v>4.5</v>
      </c>
      <c r="P82" s="271">
        <v>2.8</v>
      </c>
      <c r="Q82" s="271">
        <v>3.4</v>
      </c>
      <c r="R82" s="264" t="s">
        <v>181</v>
      </c>
      <c r="S82" s="264" t="s">
        <v>181</v>
      </c>
      <c r="T82" s="271">
        <v>3.8</v>
      </c>
      <c r="U82" s="271">
        <v>3.9</v>
      </c>
    </row>
    <row r="83" spans="1:21" ht="16.5" customHeight="1" x14ac:dyDescent="0.2">
      <c r="A83" s="7"/>
      <c r="B83" s="7"/>
      <c r="C83" s="7" t="s">
        <v>737</v>
      </c>
      <c r="D83" s="7"/>
      <c r="E83" s="7"/>
      <c r="F83" s="7"/>
      <c r="G83" s="7"/>
      <c r="H83" s="7"/>
      <c r="I83" s="7"/>
      <c r="J83" s="7"/>
      <c r="K83" s="7"/>
      <c r="L83" s="9" t="s">
        <v>661</v>
      </c>
      <c r="M83" s="271">
        <v>1.5</v>
      </c>
      <c r="N83" s="264" t="s">
        <v>181</v>
      </c>
      <c r="O83" s="271">
        <v>1.6</v>
      </c>
      <c r="P83" s="271">
        <v>2.6</v>
      </c>
      <c r="Q83" s="271">
        <v>1.9</v>
      </c>
      <c r="R83" s="264" t="s">
        <v>181</v>
      </c>
      <c r="S83" s="264" t="s">
        <v>181</v>
      </c>
      <c r="T83" s="271">
        <v>3.4</v>
      </c>
      <c r="U83" s="271">
        <v>1.9</v>
      </c>
    </row>
    <row r="84" spans="1:21" ht="16.5" customHeight="1" x14ac:dyDescent="0.2">
      <c r="A84" s="7" t="s">
        <v>738</v>
      </c>
      <c r="B84" s="7"/>
      <c r="C84" s="7"/>
      <c r="D84" s="7"/>
      <c r="E84" s="7"/>
      <c r="F84" s="7"/>
      <c r="G84" s="7"/>
      <c r="H84" s="7"/>
      <c r="I84" s="7"/>
      <c r="J84" s="7"/>
      <c r="K84" s="7"/>
      <c r="L84" s="9"/>
      <c r="M84" s="10"/>
      <c r="N84" s="10"/>
      <c r="O84" s="10"/>
      <c r="P84" s="10"/>
      <c r="Q84" s="10"/>
      <c r="R84" s="10"/>
      <c r="S84" s="10"/>
      <c r="T84" s="10"/>
      <c r="U84" s="10"/>
    </row>
    <row r="85" spans="1:21" ht="16.5" customHeight="1" x14ac:dyDescent="0.2">
      <c r="A85" s="7"/>
      <c r="B85" s="7" t="s">
        <v>543</v>
      </c>
      <c r="C85" s="7"/>
      <c r="D85" s="7"/>
      <c r="E85" s="7"/>
      <c r="F85" s="7"/>
      <c r="G85" s="7"/>
      <c r="H85" s="7"/>
      <c r="I85" s="7"/>
      <c r="J85" s="7"/>
      <c r="K85" s="7"/>
      <c r="L85" s="9"/>
      <c r="M85" s="10"/>
      <c r="N85" s="10"/>
      <c r="O85" s="10"/>
      <c r="P85" s="10"/>
      <c r="Q85" s="10"/>
      <c r="R85" s="10"/>
      <c r="S85" s="10"/>
      <c r="T85" s="10"/>
      <c r="U85" s="10"/>
    </row>
    <row r="86" spans="1:21" ht="16.5" customHeight="1" x14ac:dyDescent="0.2">
      <c r="A86" s="7"/>
      <c r="B86" s="7"/>
      <c r="C86" s="7" t="s">
        <v>514</v>
      </c>
      <c r="D86" s="7"/>
      <c r="E86" s="7"/>
      <c r="F86" s="7"/>
      <c r="G86" s="7"/>
      <c r="H86" s="7"/>
      <c r="I86" s="7"/>
      <c r="J86" s="7"/>
      <c r="K86" s="7"/>
      <c r="L86" s="9"/>
      <c r="M86" s="10"/>
      <c r="N86" s="10"/>
      <c r="O86" s="10"/>
      <c r="P86" s="10"/>
      <c r="Q86" s="10"/>
      <c r="R86" s="10"/>
      <c r="S86" s="10"/>
      <c r="T86" s="10"/>
      <c r="U86" s="10"/>
    </row>
    <row r="87" spans="1:21" ht="29.45" customHeight="1" x14ac:dyDescent="0.2">
      <c r="A87" s="7"/>
      <c r="B87" s="7"/>
      <c r="C87" s="7"/>
      <c r="D87" s="351" t="s">
        <v>228</v>
      </c>
      <c r="E87" s="351"/>
      <c r="F87" s="351"/>
      <c r="G87" s="351"/>
      <c r="H87" s="351"/>
      <c r="I87" s="351"/>
      <c r="J87" s="351"/>
      <c r="K87" s="351"/>
      <c r="L87" s="9" t="s">
        <v>76</v>
      </c>
      <c r="M87" s="267">
        <v>159</v>
      </c>
      <c r="N87" s="263" t="s">
        <v>181</v>
      </c>
      <c r="O87" s="267">
        <v>214</v>
      </c>
      <c r="P87" s="267">
        <v>100</v>
      </c>
      <c r="Q87" s="266">
        <v>31</v>
      </c>
      <c r="R87" s="263" t="s">
        <v>181</v>
      </c>
      <c r="S87" s="263" t="s">
        <v>181</v>
      </c>
      <c r="T87" s="267">
        <v>112</v>
      </c>
      <c r="U87" s="267">
        <v>616</v>
      </c>
    </row>
    <row r="88" spans="1:21" ht="16.5" customHeight="1" x14ac:dyDescent="0.2">
      <c r="A88" s="7"/>
      <c r="B88" s="7"/>
      <c r="C88" s="7"/>
      <c r="D88" s="7" t="s">
        <v>739</v>
      </c>
      <c r="E88" s="7"/>
      <c r="F88" s="7"/>
      <c r="G88" s="7"/>
      <c r="H88" s="7"/>
      <c r="I88" s="7"/>
      <c r="J88" s="7"/>
      <c r="K88" s="7"/>
      <c r="L88" s="9" t="s">
        <v>76</v>
      </c>
      <c r="M88" s="268">
        <v>1555</v>
      </c>
      <c r="N88" s="263" t="s">
        <v>181</v>
      </c>
      <c r="O88" s="268">
        <v>1216</v>
      </c>
      <c r="P88" s="267">
        <v>420</v>
      </c>
      <c r="Q88" s="267">
        <v>294</v>
      </c>
      <c r="R88" s="263" t="s">
        <v>181</v>
      </c>
      <c r="S88" s="263" t="s">
        <v>181</v>
      </c>
      <c r="T88" s="266">
        <v>69</v>
      </c>
      <c r="U88" s="268">
        <v>3554</v>
      </c>
    </row>
    <row r="89" spans="1:21" ht="16.5" customHeight="1" x14ac:dyDescent="0.2">
      <c r="A89" s="7"/>
      <c r="B89" s="7"/>
      <c r="C89" s="7" t="s">
        <v>740</v>
      </c>
      <c r="D89" s="7"/>
      <c r="E89" s="7"/>
      <c r="F89" s="7"/>
      <c r="G89" s="7"/>
      <c r="H89" s="7"/>
      <c r="I89" s="7"/>
      <c r="J89" s="7"/>
      <c r="K89" s="7"/>
      <c r="L89" s="9"/>
      <c r="M89" s="10"/>
      <c r="N89" s="10"/>
      <c r="O89" s="10"/>
      <c r="P89" s="10"/>
      <c r="Q89" s="10"/>
      <c r="R89" s="10"/>
      <c r="S89" s="10"/>
      <c r="T89" s="10"/>
      <c r="U89" s="10"/>
    </row>
    <row r="90" spans="1:21" ht="29.45" customHeight="1" x14ac:dyDescent="0.2">
      <c r="A90" s="7"/>
      <c r="B90" s="7"/>
      <c r="C90" s="7"/>
      <c r="D90" s="351" t="s">
        <v>228</v>
      </c>
      <c r="E90" s="351"/>
      <c r="F90" s="351"/>
      <c r="G90" s="351"/>
      <c r="H90" s="351"/>
      <c r="I90" s="351"/>
      <c r="J90" s="351"/>
      <c r="K90" s="351"/>
      <c r="L90" s="9" t="s">
        <v>386</v>
      </c>
      <c r="M90" s="270">
        <v>97.9</v>
      </c>
      <c r="N90" s="264" t="s">
        <v>181</v>
      </c>
      <c r="O90" s="269">
        <v>156.19999999999999</v>
      </c>
      <c r="P90" s="269">
        <v>173.5</v>
      </c>
      <c r="Q90" s="269">
        <v>123.9</v>
      </c>
      <c r="R90" s="264" t="s">
        <v>181</v>
      </c>
      <c r="S90" s="264" t="s">
        <v>181</v>
      </c>
      <c r="T90" s="269">
        <v>314.8</v>
      </c>
      <c r="U90" s="269">
        <v>147.5</v>
      </c>
    </row>
    <row r="91" spans="1:21" ht="16.5" customHeight="1" x14ac:dyDescent="0.2">
      <c r="A91" s="7"/>
      <c r="B91" s="7"/>
      <c r="C91" s="7"/>
      <c r="D91" s="7" t="s">
        <v>739</v>
      </c>
      <c r="E91" s="7"/>
      <c r="F91" s="7"/>
      <c r="G91" s="7"/>
      <c r="H91" s="7"/>
      <c r="I91" s="7"/>
      <c r="J91" s="7"/>
      <c r="K91" s="7"/>
      <c r="L91" s="9" t="s">
        <v>386</v>
      </c>
      <c r="M91" s="270">
        <v>66.599999999999994</v>
      </c>
      <c r="N91" s="264" t="s">
        <v>181</v>
      </c>
      <c r="O91" s="270">
        <v>84.1</v>
      </c>
      <c r="P91" s="270">
        <v>52.1</v>
      </c>
      <c r="Q91" s="270">
        <v>61.4</v>
      </c>
      <c r="R91" s="264" t="s">
        <v>181</v>
      </c>
      <c r="S91" s="264" t="s">
        <v>181</v>
      </c>
      <c r="T91" s="269">
        <v>120.1</v>
      </c>
      <c r="U91" s="270">
        <v>69.400000000000006</v>
      </c>
    </row>
    <row r="92" spans="1:21" ht="16.5" customHeight="1" x14ac:dyDescent="0.2">
      <c r="A92" s="7"/>
      <c r="B92" s="7"/>
      <c r="C92" s="7" t="s">
        <v>741</v>
      </c>
      <c r="D92" s="7"/>
      <c r="E92" s="7"/>
      <c r="F92" s="7"/>
      <c r="G92" s="7"/>
      <c r="H92" s="7"/>
      <c r="I92" s="7"/>
      <c r="J92" s="7"/>
      <c r="K92" s="7"/>
      <c r="L92" s="9" t="s">
        <v>661</v>
      </c>
      <c r="M92" s="271">
        <v>1.5</v>
      </c>
      <c r="N92" s="264" t="s">
        <v>181</v>
      </c>
      <c r="O92" s="271">
        <v>1.9</v>
      </c>
      <c r="P92" s="271">
        <v>3.3</v>
      </c>
      <c r="Q92" s="271">
        <v>2</v>
      </c>
      <c r="R92" s="264" t="s">
        <v>181</v>
      </c>
      <c r="S92" s="264" t="s">
        <v>181</v>
      </c>
      <c r="T92" s="271">
        <v>2.6</v>
      </c>
      <c r="U92" s="271">
        <v>2.1</v>
      </c>
    </row>
    <row r="93" spans="1:21" ht="16.5" customHeight="1" x14ac:dyDescent="0.2">
      <c r="A93" s="7"/>
      <c r="B93" s="7" t="s">
        <v>545</v>
      </c>
      <c r="C93" s="7"/>
      <c r="D93" s="7"/>
      <c r="E93" s="7"/>
      <c r="F93" s="7"/>
      <c r="G93" s="7"/>
      <c r="H93" s="7"/>
      <c r="I93" s="7"/>
      <c r="J93" s="7"/>
      <c r="K93" s="7"/>
      <c r="L93" s="9"/>
      <c r="M93" s="10"/>
      <c r="N93" s="10"/>
      <c r="O93" s="10"/>
      <c r="P93" s="10"/>
      <c r="Q93" s="10"/>
      <c r="R93" s="10"/>
      <c r="S93" s="10"/>
      <c r="T93" s="10"/>
      <c r="U93" s="10"/>
    </row>
    <row r="94" spans="1:21" ht="16.5" customHeight="1" x14ac:dyDescent="0.2">
      <c r="A94" s="7"/>
      <c r="B94" s="7"/>
      <c r="C94" s="7" t="s">
        <v>514</v>
      </c>
      <c r="D94" s="7"/>
      <c r="E94" s="7"/>
      <c r="F94" s="7"/>
      <c r="G94" s="7"/>
      <c r="H94" s="7"/>
      <c r="I94" s="7"/>
      <c r="J94" s="7"/>
      <c r="K94" s="7"/>
      <c r="L94" s="9"/>
      <c r="M94" s="10"/>
      <c r="N94" s="10"/>
      <c r="O94" s="10"/>
      <c r="P94" s="10"/>
      <c r="Q94" s="10"/>
      <c r="R94" s="10"/>
      <c r="S94" s="10"/>
      <c r="T94" s="10"/>
      <c r="U94" s="10"/>
    </row>
    <row r="95" spans="1:21" ht="29.45" customHeight="1" x14ac:dyDescent="0.2">
      <c r="A95" s="7"/>
      <c r="B95" s="7"/>
      <c r="C95" s="7"/>
      <c r="D95" s="351" t="s">
        <v>228</v>
      </c>
      <c r="E95" s="351"/>
      <c r="F95" s="351"/>
      <c r="G95" s="351"/>
      <c r="H95" s="351"/>
      <c r="I95" s="351"/>
      <c r="J95" s="351"/>
      <c r="K95" s="351"/>
      <c r="L95" s="9" t="s">
        <v>76</v>
      </c>
      <c r="M95" s="267">
        <v>162</v>
      </c>
      <c r="N95" s="263" t="s">
        <v>181</v>
      </c>
      <c r="O95" s="267">
        <v>216</v>
      </c>
      <c r="P95" s="267">
        <v>100</v>
      </c>
      <c r="Q95" s="266">
        <v>33</v>
      </c>
      <c r="R95" s="263" t="s">
        <v>181</v>
      </c>
      <c r="S95" s="263" t="s">
        <v>181</v>
      </c>
      <c r="T95" s="267">
        <v>111</v>
      </c>
      <c r="U95" s="267">
        <v>622</v>
      </c>
    </row>
    <row r="96" spans="1:21" ht="16.5" customHeight="1" x14ac:dyDescent="0.2">
      <c r="A96" s="7"/>
      <c r="B96" s="7"/>
      <c r="C96" s="7"/>
      <c r="D96" s="7" t="s">
        <v>739</v>
      </c>
      <c r="E96" s="7"/>
      <c r="F96" s="7"/>
      <c r="G96" s="7"/>
      <c r="H96" s="7"/>
      <c r="I96" s="7"/>
      <c r="J96" s="7"/>
      <c r="K96" s="7"/>
      <c r="L96" s="9" t="s">
        <v>76</v>
      </c>
      <c r="M96" s="268">
        <v>1605</v>
      </c>
      <c r="N96" s="263" t="s">
        <v>181</v>
      </c>
      <c r="O96" s="268">
        <v>1247</v>
      </c>
      <c r="P96" s="267">
        <v>425</v>
      </c>
      <c r="Q96" s="267">
        <v>315</v>
      </c>
      <c r="R96" s="263" t="s">
        <v>181</v>
      </c>
      <c r="S96" s="263" t="s">
        <v>181</v>
      </c>
      <c r="T96" s="266">
        <v>57</v>
      </c>
      <c r="U96" s="268">
        <v>3649</v>
      </c>
    </row>
    <row r="97" spans="1:21" ht="16.5" customHeight="1" x14ac:dyDescent="0.2">
      <c r="A97" s="7"/>
      <c r="B97" s="7"/>
      <c r="C97" s="7" t="s">
        <v>740</v>
      </c>
      <c r="D97" s="7"/>
      <c r="E97" s="7"/>
      <c r="F97" s="7"/>
      <c r="G97" s="7"/>
      <c r="H97" s="7"/>
      <c r="I97" s="7"/>
      <c r="J97" s="7"/>
      <c r="K97" s="7"/>
      <c r="L97" s="9"/>
      <c r="M97" s="10"/>
      <c r="N97" s="10"/>
      <c r="O97" s="10"/>
      <c r="P97" s="10"/>
      <c r="Q97" s="10"/>
      <c r="R97" s="10"/>
      <c r="S97" s="10"/>
      <c r="T97" s="10"/>
      <c r="U97" s="10"/>
    </row>
    <row r="98" spans="1:21" ht="29.45" customHeight="1" x14ac:dyDescent="0.2">
      <c r="A98" s="7"/>
      <c r="B98" s="7"/>
      <c r="C98" s="7"/>
      <c r="D98" s="351" t="s">
        <v>228</v>
      </c>
      <c r="E98" s="351"/>
      <c r="F98" s="351"/>
      <c r="G98" s="351"/>
      <c r="H98" s="351"/>
      <c r="I98" s="351"/>
      <c r="J98" s="351"/>
      <c r="K98" s="351"/>
      <c r="L98" s="9" t="s">
        <v>386</v>
      </c>
      <c r="M98" s="269">
        <v>100.7</v>
      </c>
      <c r="N98" s="264" t="s">
        <v>181</v>
      </c>
      <c r="O98" s="269">
        <v>158.69999999999999</v>
      </c>
      <c r="P98" s="269">
        <v>174</v>
      </c>
      <c r="Q98" s="269">
        <v>132.30000000000001</v>
      </c>
      <c r="R98" s="264" t="s">
        <v>181</v>
      </c>
      <c r="S98" s="264" t="s">
        <v>181</v>
      </c>
      <c r="T98" s="269">
        <v>308.8</v>
      </c>
      <c r="U98" s="269">
        <v>149.80000000000001</v>
      </c>
    </row>
    <row r="99" spans="1:21" ht="16.5" customHeight="1" x14ac:dyDescent="0.2">
      <c r="A99" s="7"/>
      <c r="B99" s="7"/>
      <c r="C99" s="7"/>
      <c r="D99" s="7" t="s">
        <v>739</v>
      </c>
      <c r="E99" s="7"/>
      <c r="F99" s="7"/>
      <c r="G99" s="7"/>
      <c r="H99" s="7"/>
      <c r="I99" s="7"/>
      <c r="J99" s="7"/>
      <c r="K99" s="7"/>
      <c r="L99" s="9" t="s">
        <v>386</v>
      </c>
      <c r="M99" s="270">
        <v>68.7</v>
      </c>
      <c r="N99" s="264" t="s">
        <v>181</v>
      </c>
      <c r="O99" s="270">
        <v>86</v>
      </c>
      <c r="P99" s="270">
        <v>52.7</v>
      </c>
      <c r="Q99" s="270">
        <v>65.3</v>
      </c>
      <c r="R99" s="264" t="s">
        <v>181</v>
      </c>
      <c r="S99" s="264" t="s">
        <v>181</v>
      </c>
      <c r="T99" s="270">
        <v>97.4</v>
      </c>
      <c r="U99" s="270">
        <v>71.099999999999994</v>
      </c>
    </row>
    <row r="100" spans="1:21" ht="16.5" customHeight="1" x14ac:dyDescent="0.2">
      <c r="A100" s="7"/>
      <c r="B100" s="7"/>
      <c r="C100" s="7" t="s">
        <v>741</v>
      </c>
      <c r="D100" s="7"/>
      <c r="E100" s="7"/>
      <c r="F100" s="7"/>
      <c r="G100" s="7"/>
      <c r="H100" s="7"/>
      <c r="I100" s="7"/>
      <c r="J100" s="7"/>
      <c r="K100" s="7"/>
      <c r="L100" s="9" t="s">
        <v>661</v>
      </c>
      <c r="M100" s="271">
        <v>1.5</v>
      </c>
      <c r="N100" s="264" t="s">
        <v>181</v>
      </c>
      <c r="O100" s="271">
        <v>1.8</v>
      </c>
      <c r="P100" s="271">
        <v>3.3</v>
      </c>
      <c r="Q100" s="271">
        <v>2</v>
      </c>
      <c r="R100" s="264" t="s">
        <v>181</v>
      </c>
      <c r="S100" s="264" t="s">
        <v>181</v>
      </c>
      <c r="T100" s="271">
        <v>3.2</v>
      </c>
      <c r="U100" s="271">
        <v>2.1</v>
      </c>
    </row>
    <row r="101" spans="1:21" ht="16.5" customHeight="1" x14ac:dyDescent="0.2">
      <c r="A101" s="7"/>
      <c r="B101" s="7" t="s">
        <v>546</v>
      </c>
      <c r="C101" s="7"/>
      <c r="D101" s="7"/>
      <c r="E101" s="7"/>
      <c r="F101" s="7"/>
      <c r="G101" s="7"/>
      <c r="H101" s="7"/>
      <c r="I101" s="7"/>
      <c r="J101" s="7"/>
      <c r="K101" s="7"/>
      <c r="L101" s="9"/>
      <c r="M101" s="10"/>
      <c r="N101" s="10"/>
      <c r="O101" s="10"/>
      <c r="P101" s="10"/>
      <c r="Q101" s="10"/>
      <c r="R101" s="10"/>
      <c r="S101" s="10"/>
      <c r="T101" s="10"/>
      <c r="U101" s="10"/>
    </row>
    <row r="102" spans="1:21" ht="16.5" customHeight="1" x14ac:dyDescent="0.2">
      <c r="A102" s="7"/>
      <c r="B102" s="7"/>
      <c r="C102" s="7" t="s">
        <v>514</v>
      </c>
      <c r="D102" s="7"/>
      <c r="E102" s="7"/>
      <c r="F102" s="7"/>
      <c r="G102" s="7"/>
      <c r="H102" s="7"/>
      <c r="I102" s="7"/>
      <c r="J102" s="7"/>
      <c r="K102" s="7"/>
      <c r="L102" s="9"/>
      <c r="M102" s="10"/>
      <c r="N102" s="10"/>
      <c r="O102" s="10"/>
      <c r="P102" s="10"/>
      <c r="Q102" s="10"/>
      <c r="R102" s="10"/>
      <c r="S102" s="10"/>
      <c r="T102" s="10"/>
      <c r="U102" s="10"/>
    </row>
    <row r="103" spans="1:21" ht="29.45" customHeight="1" x14ac:dyDescent="0.2">
      <c r="A103" s="7"/>
      <c r="B103" s="7"/>
      <c r="C103" s="7"/>
      <c r="D103" s="351" t="s">
        <v>228</v>
      </c>
      <c r="E103" s="351"/>
      <c r="F103" s="351"/>
      <c r="G103" s="351"/>
      <c r="H103" s="351"/>
      <c r="I103" s="351"/>
      <c r="J103" s="351"/>
      <c r="K103" s="351"/>
      <c r="L103" s="9" t="s">
        <v>76</v>
      </c>
      <c r="M103" s="267">
        <v>151</v>
      </c>
      <c r="N103" s="263" t="s">
        <v>181</v>
      </c>
      <c r="O103" s="267">
        <v>198</v>
      </c>
      <c r="P103" s="267">
        <v>110</v>
      </c>
      <c r="Q103" s="266">
        <v>33</v>
      </c>
      <c r="R103" s="263" t="s">
        <v>181</v>
      </c>
      <c r="S103" s="263" t="s">
        <v>181</v>
      </c>
      <c r="T103" s="267">
        <v>111</v>
      </c>
      <c r="U103" s="267">
        <v>603</v>
      </c>
    </row>
    <row r="104" spans="1:21" ht="16.5" customHeight="1" x14ac:dyDescent="0.2">
      <c r="A104" s="7"/>
      <c r="B104" s="7"/>
      <c r="C104" s="7"/>
      <c r="D104" s="7" t="s">
        <v>739</v>
      </c>
      <c r="E104" s="7"/>
      <c r="F104" s="7"/>
      <c r="G104" s="7"/>
      <c r="H104" s="7"/>
      <c r="I104" s="7"/>
      <c r="J104" s="7"/>
      <c r="K104" s="7"/>
      <c r="L104" s="9" t="s">
        <v>76</v>
      </c>
      <c r="M104" s="268">
        <v>1602</v>
      </c>
      <c r="N104" s="263" t="s">
        <v>181</v>
      </c>
      <c r="O104" s="268">
        <v>1276</v>
      </c>
      <c r="P104" s="267">
        <v>418</v>
      </c>
      <c r="Q104" s="267">
        <v>319</v>
      </c>
      <c r="R104" s="263" t="s">
        <v>181</v>
      </c>
      <c r="S104" s="263" t="s">
        <v>181</v>
      </c>
      <c r="T104" s="266">
        <v>57</v>
      </c>
      <c r="U104" s="268">
        <v>3672</v>
      </c>
    </row>
    <row r="105" spans="1:21" ht="16.5" customHeight="1" x14ac:dyDescent="0.2">
      <c r="A105" s="7"/>
      <c r="B105" s="7"/>
      <c r="C105" s="7" t="s">
        <v>740</v>
      </c>
      <c r="D105" s="7"/>
      <c r="E105" s="7"/>
      <c r="F105" s="7"/>
      <c r="G105" s="7"/>
      <c r="H105" s="7"/>
      <c r="I105" s="7"/>
      <c r="J105" s="7"/>
      <c r="K105" s="7"/>
      <c r="L105" s="9"/>
      <c r="M105" s="10"/>
      <c r="N105" s="10"/>
      <c r="O105" s="10"/>
      <c r="P105" s="10"/>
      <c r="Q105" s="10"/>
      <c r="R105" s="10"/>
      <c r="S105" s="10"/>
      <c r="T105" s="10"/>
      <c r="U105" s="10"/>
    </row>
    <row r="106" spans="1:21" ht="29.45" customHeight="1" x14ac:dyDescent="0.2">
      <c r="A106" s="7"/>
      <c r="B106" s="7"/>
      <c r="C106" s="7"/>
      <c r="D106" s="351" t="s">
        <v>228</v>
      </c>
      <c r="E106" s="351"/>
      <c r="F106" s="351"/>
      <c r="G106" s="351"/>
      <c r="H106" s="351"/>
      <c r="I106" s="351"/>
      <c r="J106" s="351"/>
      <c r="K106" s="351"/>
      <c r="L106" s="9" t="s">
        <v>386</v>
      </c>
      <c r="M106" s="270">
        <v>94.6</v>
      </c>
      <c r="N106" s="264" t="s">
        <v>181</v>
      </c>
      <c r="O106" s="269">
        <v>145.9</v>
      </c>
      <c r="P106" s="269">
        <v>191.8</v>
      </c>
      <c r="Q106" s="269">
        <v>132</v>
      </c>
      <c r="R106" s="264" t="s">
        <v>181</v>
      </c>
      <c r="S106" s="264" t="s">
        <v>181</v>
      </c>
      <c r="T106" s="269">
        <v>305.2</v>
      </c>
      <c r="U106" s="269">
        <v>145.6</v>
      </c>
    </row>
    <row r="107" spans="1:21" ht="16.5" customHeight="1" x14ac:dyDescent="0.2">
      <c r="A107" s="7"/>
      <c r="B107" s="7"/>
      <c r="C107" s="7"/>
      <c r="D107" s="7" t="s">
        <v>739</v>
      </c>
      <c r="E107" s="7"/>
      <c r="F107" s="7"/>
      <c r="G107" s="7"/>
      <c r="H107" s="7"/>
      <c r="I107" s="7"/>
      <c r="J107" s="7"/>
      <c r="K107" s="7"/>
      <c r="L107" s="9" t="s">
        <v>386</v>
      </c>
      <c r="M107" s="270">
        <v>68.8</v>
      </c>
      <c r="N107" s="264" t="s">
        <v>181</v>
      </c>
      <c r="O107" s="270">
        <v>87.9</v>
      </c>
      <c r="P107" s="270">
        <v>51.9</v>
      </c>
      <c r="Q107" s="270">
        <v>65.8</v>
      </c>
      <c r="R107" s="264" t="s">
        <v>181</v>
      </c>
      <c r="S107" s="264" t="s">
        <v>181</v>
      </c>
      <c r="T107" s="270">
        <v>96.1</v>
      </c>
      <c r="U107" s="270">
        <v>71.599999999999994</v>
      </c>
    </row>
    <row r="108" spans="1:21" ht="16.5" customHeight="1" x14ac:dyDescent="0.2">
      <c r="A108" s="7"/>
      <c r="B108" s="7"/>
      <c r="C108" s="7" t="s">
        <v>741</v>
      </c>
      <c r="D108" s="7"/>
      <c r="E108" s="7"/>
      <c r="F108" s="7"/>
      <c r="G108" s="7"/>
      <c r="H108" s="7"/>
      <c r="I108" s="7"/>
      <c r="J108" s="7"/>
      <c r="K108" s="7"/>
      <c r="L108" s="9" t="s">
        <v>661</v>
      </c>
      <c r="M108" s="271">
        <v>1.4</v>
      </c>
      <c r="N108" s="264" t="s">
        <v>181</v>
      </c>
      <c r="O108" s="271">
        <v>1.7</v>
      </c>
      <c r="P108" s="271">
        <v>3.7</v>
      </c>
      <c r="Q108" s="271">
        <v>2</v>
      </c>
      <c r="R108" s="264" t="s">
        <v>181</v>
      </c>
      <c r="S108" s="264" t="s">
        <v>181</v>
      </c>
      <c r="T108" s="271">
        <v>3.2</v>
      </c>
      <c r="U108" s="271">
        <v>2</v>
      </c>
    </row>
    <row r="109" spans="1:21" ht="16.5" customHeight="1" x14ac:dyDescent="0.2">
      <c r="A109" s="7"/>
      <c r="B109" s="7" t="s">
        <v>547</v>
      </c>
      <c r="C109" s="7"/>
      <c r="D109" s="7"/>
      <c r="E109" s="7"/>
      <c r="F109" s="7"/>
      <c r="G109" s="7"/>
      <c r="H109" s="7"/>
      <c r="I109" s="7"/>
      <c r="J109" s="7"/>
      <c r="K109" s="7"/>
      <c r="L109" s="9"/>
      <c r="M109" s="10"/>
      <c r="N109" s="10"/>
      <c r="O109" s="10"/>
      <c r="P109" s="10"/>
      <c r="Q109" s="10"/>
      <c r="R109" s="10"/>
      <c r="S109" s="10"/>
      <c r="T109" s="10"/>
      <c r="U109" s="10"/>
    </row>
    <row r="110" spans="1:21" ht="16.5" customHeight="1" x14ac:dyDescent="0.2">
      <c r="A110" s="7"/>
      <c r="B110" s="7"/>
      <c r="C110" s="7" t="s">
        <v>514</v>
      </c>
      <c r="D110" s="7"/>
      <c r="E110" s="7"/>
      <c r="F110" s="7"/>
      <c r="G110" s="7"/>
      <c r="H110" s="7"/>
      <c r="I110" s="7"/>
      <c r="J110" s="7"/>
      <c r="K110" s="7"/>
      <c r="L110" s="9"/>
      <c r="M110" s="10"/>
      <c r="N110" s="10"/>
      <c r="O110" s="10"/>
      <c r="P110" s="10"/>
      <c r="Q110" s="10"/>
      <c r="R110" s="10"/>
      <c r="S110" s="10"/>
      <c r="T110" s="10"/>
      <c r="U110" s="10"/>
    </row>
    <row r="111" spans="1:21" ht="29.45" customHeight="1" x14ac:dyDescent="0.2">
      <c r="A111" s="7"/>
      <c r="B111" s="7"/>
      <c r="C111" s="7"/>
      <c r="D111" s="351" t="s">
        <v>228</v>
      </c>
      <c r="E111" s="351"/>
      <c r="F111" s="351"/>
      <c r="G111" s="351"/>
      <c r="H111" s="351"/>
      <c r="I111" s="351"/>
      <c r="J111" s="351"/>
      <c r="K111" s="351"/>
      <c r="L111" s="9" t="s">
        <v>76</v>
      </c>
      <c r="M111" s="267">
        <v>157</v>
      </c>
      <c r="N111" s="263" t="s">
        <v>181</v>
      </c>
      <c r="O111" s="267">
        <v>213</v>
      </c>
      <c r="P111" s="267">
        <v>105</v>
      </c>
      <c r="Q111" s="266">
        <v>35</v>
      </c>
      <c r="R111" s="263" t="s">
        <v>181</v>
      </c>
      <c r="S111" s="263" t="s">
        <v>181</v>
      </c>
      <c r="T111" s="267">
        <v>112</v>
      </c>
      <c r="U111" s="267">
        <v>622</v>
      </c>
    </row>
    <row r="112" spans="1:21" ht="16.5" customHeight="1" x14ac:dyDescent="0.2">
      <c r="A112" s="7"/>
      <c r="B112" s="7"/>
      <c r="C112" s="7"/>
      <c r="D112" s="7" t="s">
        <v>739</v>
      </c>
      <c r="E112" s="7"/>
      <c r="F112" s="7"/>
      <c r="G112" s="7"/>
      <c r="H112" s="7"/>
      <c r="I112" s="7"/>
      <c r="J112" s="7"/>
      <c r="K112" s="7"/>
      <c r="L112" s="9" t="s">
        <v>76</v>
      </c>
      <c r="M112" s="268">
        <v>1686</v>
      </c>
      <c r="N112" s="263" t="s">
        <v>181</v>
      </c>
      <c r="O112" s="268">
        <v>1338</v>
      </c>
      <c r="P112" s="267">
        <v>425</v>
      </c>
      <c r="Q112" s="267">
        <v>327</v>
      </c>
      <c r="R112" s="263" t="s">
        <v>181</v>
      </c>
      <c r="S112" s="263" t="s">
        <v>181</v>
      </c>
      <c r="T112" s="266">
        <v>58</v>
      </c>
      <c r="U112" s="268">
        <v>3834</v>
      </c>
    </row>
    <row r="113" spans="1:21" ht="16.5" customHeight="1" x14ac:dyDescent="0.2">
      <c r="A113" s="7"/>
      <c r="B113" s="7"/>
      <c r="C113" s="7" t="s">
        <v>740</v>
      </c>
      <c r="D113" s="7"/>
      <c r="E113" s="7"/>
      <c r="F113" s="7"/>
      <c r="G113" s="7"/>
      <c r="H113" s="7"/>
      <c r="I113" s="7"/>
      <c r="J113" s="7"/>
      <c r="K113" s="7"/>
      <c r="L113" s="9"/>
      <c r="M113" s="10"/>
      <c r="N113" s="10"/>
      <c r="O113" s="10"/>
      <c r="P113" s="10"/>
      <c r="Q113" s="10"/>
      <c r="R113" s="10"/>
      <c r="S113" s="10"/>
      <c r="T113" s="10"/>
      <c r="U113" s="10"/>
    </row>
    <row r="114" spans="1:21" ht="29.45" customHeight="1" x14ac:dyDescent="0.2">
      <c r="A114" s="7"/>
      <c r="B114" s="7"/>
      <c r="C114" s="7"/>
      <c r="D114" s="351" t="s">
        <v>228</v>
      </c>
      <c r="E114" s="351"/>
      <c r="F114" s="351"/>
      <c r="G114" s="351"/>
      <c r="H114" s="351"/>
      <c r="I114" s="351"/>
      <c r="J114" s="351"/>
      <c r="K114" s="351"/>
      <c r="L114" s="9" t="s">
        <v>386</v>
      </c>
      <c r="M114" s="270">
        <v>98.9</v>
      </c>
      <c r="N114" s="264" t="s">
        <v>181</v>
      </c>
      <c r="O114" s="269">
        <v>156.6</v>
      </c>
      <c r="P114" s="269">
        <v>183.5</v>
      </c>
      <c r="Q114" s="269">
        <v>139.19999999999999</v>
      </c>
      <c r="R114" s="264" t="s">
        <v>181</v>
      </c>
      <c r="S114" s="264" t="s">
        <v>181</v>
      </c>
      <c r="T114" s="269">
        <v>303.7</v>
      </c>
      <c r="U114" s="269">
        <v>150.19999999999999</v>
      </c>
    </row>
    <row r="115" spans="1:21" ht="16.5" customHeight="1" x14ac:dyDescent="0.2">
      <c r="A115" s="7"/>
      <c r="B115" s="7"/>
      <c r="C115" s="7"/>
      <c r="D115" s="7" t="s">
        <v>739</v>
      </c>
      <c r="E115" s="7"/>
      <c r="F115" s="7"/>
      <c r="G115" s="7"/>
      <c r="H115" s="7"/>
      <c r="I115" s="7"/>
      <c r="J115" s="7"/>
      <c r="K115" s="7"/>
      <c r="L115" s="9" t="s">
        <v>386</v>
      </c>
      <c r="M115" s="270">
        <v>72.900000000000006</v>
      </c>
      <c r="N115" s="264" t="s">
        <v>181</v>
      </c>
      <c r="O115" s="270">
        <v>92.2</v>
      </c>
      <c r="P115" s="270">
        <v>53.1</v>
      </c>
      <c r="Q115" s="270">
        <v>67.400000000000006</v>
      </c>
      <c r="R115" s="264" t="s">
        <v>181</v>
      </c>
      <c r="S115" s="264" t="s">
        <v>181</v>
      </c>
      <c r="T115" s="270">
        <v>97.7</v>
      </c>
      <c r="U115" s="270">
        <v>75.099999999999994</v>
      </c>
    </row>
    <row r="116" spans="1:21" ht="16.5" customHeight="1" x14ac:dyDescent="0.2">
      <c r="A116" s="7"/>
      <c r="B116" s="7"/>
      <c r="C116" s="7" t="s">
        <v>741</v>
      </c>
      <c r="D116" s="7"/>
      <c r="E116" s="7"/>
      <c r="F116" s="7"/>
      <c r="G116" s="7"/>
      <c r="H116" s="7"/>
      <c r="I116" s="7"/>
      <c r="J116" s="7"/>
      <c r="K116" s="7"/>
      <c r="L116" s="9" t="s">
        <v>661</v>
      </c>
      <c r="M116" s="271">
        <v>1.4</v>
      </c>
      <c r="N116" s="264" t="s">
        <v>181</v>
      </c>
      <c r="O116" s="271">
        <v>1.7</v>
      </c>
      <c r="P116" s="271">
        <v>3.5</v>
      </c>
      <c r="Q116" s="271">
        <v>2.1</v>
      </c>
      <c r="R116" s="264" t="s">
        <v>181</v>
      </c>
      <c r="S116" s="264" t="s">
        <v>181</v>
      </c>
      <c r="T116" s="271">
        <v>3.1</v>
      </c>
      <c r="U116" s="271">
        <v>2</v>
      </c>
    </row>
    <row r="117" spans="1:21" ht="16.5" customHeight="1" x14ac:dyDescent="0.2">
      <c r="A117" s="7"/>
      <c r="B117" s="7" t="s">
        <v>548</v>
      </c>
      <c r="C117" s="7"/>
      <c r="D117" s="7"/>
      <c r="E117" s="7"/>
      <c r="F117" s="7"/>
      <c r="G117" s="7"/>
      <c r="H117" s="7"/>
      <c r="I117" s="7"/>
      <c r="J117" s="7"/>
      <c r="K117" s="7"/>
      <c r="L117" s="9"/>
      <c r="M117" s="10"/>
      <c r="N117" s="10"/>
      <c r="O117" s="10"/>
      <c r="P117" s="10"/>
      <c r="Q117" s="10"/>
      <c r="R117" s="10"/>
      <c r="S117" s="10"/>
      <c r="T117" s="10"/>
      <c r="U117" s="10"/>
    </row>
    <row r="118" spans="1:21" ht="16.5" customHeight="1" x14ac:dyDescent="0.2">
      <c r="A118" s="7"/>
      <c r="B118" s="7"/>
      <c r="C118" s="7" t="s">
        <v>514</v>
      </c>
      <c r="D118" s="7"/>
      <c r="E118" s="7"/>
      <c r="F118" s="7"/>
      <c r="G118" s="7"/>
      <c r="H118" s="7"/>
      <c r="I118" s="7"/>
      <c r="J118" s="7"/>
      <c r="K118" s="7"/>
      <c r="L118" s="9"/>
      <c r="M118" s="10"/>
      <c r="N118" s="10"/>
      <c r="O118" s="10"/>
      <c r="P118" s="10"/>
      <c r="Q118" s="10"/>
      <c r="R118" s="10"/>
      <c r="S118" s="10"/>
      <c r="T118" s="10"/>
      <c r="U118" s="10"/>
    </row>
    <row r="119" spans="1:21" ht="29.45" customHeight="1" x14ac:dyDescent="0.2">
      <c r="A119" s="7"/>
      <c r="B119" s="7"/>
      <c r="C119" s="7"/>
      <c r="D119" s="351" t="s">
        <v>228</v>
      </c>
      <c r="E119" s="351"/>
      <c r="F119" s="351"/>
      <c r="G119" s="351"/>
      <c r="H119" s="351"/>
      <c r="I119" s="351"/>
      <c r="J119" s="351"/>
      <c r="K119" s="351"/>
      <c r="L119" s="9" t="s">
        <v>76</v>
      </c>
      <c r="M119" s="267">
        <v>146</v>
      </c>
      <c r="N119" s="263" t="s">
        <v>181</v>
      </c>
      <c r="O119" s="267">
        <v>196</v>
      </c>
      <c r="P119" s="266">
        <v>99</v>
      </c>
      <c r="Q119" s="266">
        <v>36</v>
      </c>
      <c r="R119" s="263" t="s">
        <v>181</v>
      </c>
      <c r="S119" s="263" t="s">
        <v>181</v>
      </c>
      <c r="T119" s="267">
        <v>121</v>
      </c>
      <c r="U119" s="267">
        <v>598</v>
      </c>
    </row>
    <row r="120" spans="1:21" ht="16.5" customHeight="1" x14ac:dyDescent="0.2">
      <c r="A120" s="7"/>
      <c r="B120" s="7"/>
      <c r="C120" s="7"/>
      <c r="D120" s="7" t="s">
        <v>739</v>
      </c>
      <c r="E120" s="7"/>
      <c r="F120" s="7"/>
      <c r="G120" s="7"/>
      <c r="H120" s="7"/>
      <c r="I120" s="7"/>
      <c r="J120" s="7"/>
      <c r="K120" s="7"/>
      <c r="L120" s="9" t="s">
        <v>76</v>
      </c>
      <c r="M120" s="268">
        <v>1729</v>
      </c>
      <c r="N120" s="263" t="s">
        <v>181</v>
      </c>
      <c r="O120" s="268">
        <v>1368</v>
      </c>
      <c r="P120" s="267">
        <v>420</v>
      </c>
      <c r="Q120" s="267">
        <v>336</v>
      </c>
      <c r="R120" s="263" t="s">
        <v>181</v>
      </c>
      <c r="S120" s="263" t="s">
        <v>181</v>
      </c>
      <c r="T120" s="266">
        <v>51</v>
      </c>
      <c r="U120" s="268">
        <v>3904</v>
      </c>
    </row>
    <row r="121" spans="1:21" ht="16.5" customHeight="1" x14ac:dyDescent="0.2">
      <c r="A121" s="7"/>
      <c r="B121" s="7"/>
      <c r="C121" s="7" t="s">
        <v>740</v>
      </c>
      <c r="D121" s="7"/>
      <c r="E121" s="7"/>
      <c r="F121" s="7"/>
      <c r="G121" s="7"/>
      <c r="H121" s="7"/>
      <c r="I121" s="7"/>
      <c r="J121" s="7"/>
      <c r="K121" s="7"/>
      <c r="L121" s="9"/>
      <c r="M121" s="10"/>
      <c r="N121" s="10"/>
      <c r="O121" s="10"/>
      <c r="P121" s="10"/>
      <c r="Q121" s="10"/>
      <c r="R121" s="10"/>
      <c r="S121" s="10"/>
      <c r="T121" s="10"/>
      <c r="U121" s="10"/>
    </row>
    <row r="122" spans="1:21" ht="29.45" customHeight="1" x14ac:dyDescent="0.2">
      <c r="A122" s="7"/>
      <c r="B122" s="7"/>
      <c r="C122" s="7"/>
      <c r="D122" s="351" t="s">
        <v>228</v>
      </c>
      <c r="E122" s="351"/>
      <c r="F122" s="351"/>
      <c r="G122" s="351"/>
      <c r="H122" s="351"/>
      <c r="I122" s="351"/>
      <c r="J122" s="351"/>
      <c r="K122" s="351"/>
      <c r="L122" s="9" t="s">
        <v>386</v>
      </c>
      <c r="M122" s="270">
        <v>92.4</v>
      </c>
      <c r="N122" s="264" t="s">
        <v>181</v>
      </c>
      <c r="O122" s="269">
        <v>143.5</v>
      </c>
      <c r="P122" s="269">
        <v>173.3</v>
      </c>
      <c r="Q122" s="269">
        <v>142.4</v>
      </c>
      <c r="R122" s="264" t="s">
        <v>181</v>
      </c>
      <c r="S122" s="264" t="s">
        <v>181</v>
      </c>
      <c r="T122" s="269">
        <v>324.2</v>
      </c>
      <c r="U122" s="269">
        <v>144.30000000000001</v>
      </c>
    </row>
    <row r="123" spans="1:21" ht="16.5" customHeight="1" x14ac:dyDescent="0.2">
      <c r="A123" s="7"/>
      <c r="B123" s="7"/>
      <c r="C123" s="7"/>
      <c r="D123" s="7" t="s">
        <v>739</v>
      </c>
      <c r="E123" s="7"/>
      <c r="F123" s="7"/>
      <c r="G123" s="7"/>
      <c r="H123" s="7"/>
      <c r="I123" s="7"/>
      <c r="J123" s="7"/>
      <c r="K123" s="7"/>
      <c r="L123" s="9" t="s">
        <v>386</v>
      </c>
      <c r="M123" s="270">
        <v>75.2</v>
      </c>
      <c r="N123" s="264" t="s">
        <v>181</v>
      </c>
      <c r="O123" s="270">
        <v>94.6</v>
      </c>
      <c r="P123" s="270">
        <v>53.2</v>
      </c>
      <c r="Q123" s="270">
        <v>69.599999999999994</v>
      </c>
      <c r="R123" s="264" t="s">
        <v>181</v>
      </c>
      <c r="S123" s="264" t="s">
        <v>181</v>
      </c>
      <c r="T123" s="270">
        <v>87</v>
      </c>
      <c r="U123" s="270">
        <v>76.900000000000006</v>
      </c>
    </row>
    <row r="124" spans="1:21" ht="16.5" customHeight="1" x14ac:dyDescent="0.2">
      <c r="A124" s="7"/>
      <c r="B124" s="7"/>
      <c r="C124" s="7" t="s">
        <v>741</v>
      </c>
      <c r="D124" s="7"/>
      <c r="E124" s="7"/>
      <c r="F124" s="7"/>
      <c r="G124" s="7"/>
      <c r="H124" s="7"/>
      <c r="I124" s="7"/>
      <c r="J124" s="7"/>
      <c r="K124" s="7"/>
      <c r="L124" s="9" t="s">
        <v>661</v>
      </c>
      <c r="M124" s="271">
        <v>1.2</v>
      </c>
      <c r="N124" s="264" t="s">
        <v>181</v>
      </c>
      <c r="O124" s="271">
        <v>1.5</v>
      </c>
      <c r="P124" s="271">
        <v>3.3</v>
      </c>
      <c r="Q124" s="271">
        <v>2</v>
      </c>
      <c r="R124" s="264" t="s">
        <v>181</v>
      </c>
      <c r="S124" s="264" t="s">
        <v>181</v>
      </c>
      <c r="T124" s="271">
        <v>3.7</v>
      </c>
      <c r="U124" s="271">
        <v>1.9</v>
      </c>
    </row>
    <row r="125" spans="1:21" ht="16.5" customHeight="1" x14ac:dyDescent="0.2">
      <c r="A125" s="7"/>
      <c r="B125" s="7" t="s">
        <v>549</v>
      </c>
      <c r="C125" s="7"/>
      <c r="D125" s="7"/>
      <c r="E125" s="7"/>
      <c r="F125" s="7"/>
      <c r="G125" s="7"/>
      <c r="H125" s="7"/>
      <c r="I125" s="7"/>
      <c r="J125" s="7"/>
      <c r="K125" s="7"/>
      <c r="L125" s="9"/>
      <c r="M125" s="10"/>
      <c r="N125" s="10"/>
      <c r="O125" s="10"/>
      <c r="P125" s="10"/>
      <c r="Q125" s="10"/>
      <c r="R125" s="10"/>
      <c r="S125" s="10"/>
      <c r="T125" s="10"/>
      <c r="U125" s="10"/>
    </row>
    <row r="126" spans="1:21" ht="16.5" customHeight="1" x14ac:dyDescent="0.2">
      <c r="A126" s="7"/>
      <c r="B126" s="7"/>
      <c r="C126" s="7" t="s">
        <v>514</v>
      </c>
      <c r="D126" s="7"/>
      <c r="E126" s="7"/>
      <c r="F126" s="7"/>
      <c r="G126" s="7"/>
      <c r="H126" s="7"/>
      <c r="I126" s="7"/>
      <c r="J126" s="7"/>
      <c r="K126" s="7"/>
      <c r="L126" s="9"/>
      <c r="M126" s="10"/>
      <c r="N126" s="10"/>
      <c r="O126" s="10"/>
      <c r="P126" s="10"/>
      <c r="Q126" s="10"/>
      <c r="R126" s="10"/>
      <c r="S126" s="10"/>
      <c r="T126" s="10"/>
      <c r="U126" s="10"/>
    </row>
    <row r="127" spans="1:21" ht="29.45" customHeight="1" x14ac:dyDescent="0.2">
      <c r="A127" s="7"/>
      <c r="B127" s="7"/>
      <c r="C127" s="7"/>
      <c r="D127" s="351" t="s">
        <v>228</v>
      </c>
      <c r="E127" s="351"/>
      <c r="F127" s="351"/>
      <c r="G127" s="351"/>
      <c r="H127" s="351"/>
      <c r="I127" s="351"/>
      <c r="J127" s="351"/>
      <c r="K127" s="351"/>
      <c r="L127" s="9" t="s">
        <v>76</v>
      </c>
      <c r="M127" s="267">
        <v>145</v>
      </c>
      <c r="N127" s="263" t="s">
        <v>181</v>
      </c>
      <c r="O127" s="267">
        <v>207</v>
      </c>
      <c r="P127" s="266">
        <v>98</v>
      </c>
      <c r="Q127" s="266">
        <v>38</v>
      </c>
      <c r="R127" s="263" t="s">
        <v>181</v>
      </c>
      <c r="S127" s="263" t="s">
        <v>181</v>
      </c>
      <c r="T127" s="267">
        <v>121</v>
      </c>
      <c r="U127" s="267">
        <v>610</v>
      </c>
    </row>
    <row r="128" spans="1:21" ht="16.5" customHeight="1" x14ac:dyDescent="0.2">
      <c r="A128" s="7"/>
      <c r="B128" s="7"/>
      <c r="C128" s="7"/>
      <c r="D128" s="7" t="s">
        <v>739</v>
      </c>
      <c r="E128" s="7"/>
      <c r="F128" s="7"/>
      <c r="G128" s="7"/>
      <c r="H128" s="7"/>
      <c r="I128" s="7"/>
      <c r="J128" s="7"/>
      <c r="K128" s="7"/>
      <c r="L128" s="9" t="s">
        <v>76</v>
      </c>
      <c r="M128" s="268">
        <v>1838</v>
      </c>
      <c r="N128" s="263" t="s">
        <v>181</v>
      </c>
      <c r="O128" s="268">
        <v>1395</v>
      </c>
      <c r="P128" s="267">
        <v>419</v>
      </c>
      <c r="Q128" s="267">
        <v>327</v>
      </c>
      <c r="R128" s="263" t="s">
        <v>181</v>
      </c>
      <c r="S128" s="263" t="s">
        <v>181</v>
      </c>
      <c r="T128" s="266">
        <v>54</v>
      </c>
      <c r="U128" s="268">
        <v>4033</v>
      </c>
    </row>
    <row r="129" spans="1:21" ht="16.5" customHeight="1" x14ac:dyDescent="0.2">
      <c r="A129" s="7"/>
      <c r="B129" s="7"/>
      <c r="C129" s="7" t="s">
        <v>740</v>
      </c>
      <c r="D129" s="7"/>
      <c r="E129" s="7"/>
      <c r="F129" s="7"/>
      <c r="G129" s="7"/>
      <c r="H129" s="7"/>
      <c r="I129" s="7"/>
      <c r="J129" s="7"/>
      <c r="K129" s="7"/>
      <c r="L129" s="9"/>
      <c r="M129" s="10"/>
      <c r="N129" s="10"/>
      <c r="O129" s="10"/>
      <c r="P129" s="10"/>
      <c r="Q129" s="10"/>
      <c r="R129" s="10"/>
      <c r="S129" s="10"/>
      <c r="T129" s="10"/>
      <c r="U129" s="10"/>
    </row>
    <row r="130" spans="1:21" ht="29.45" customHeight="1" x14ac:dyDescent="0.2">
      <c r="A130" s="7"/>
      <c r="B130" s="7"/>
      <c r="C130" s="7"/>
      <c r="D130" s="351" t="s">
        <v>228</v>
      </c>
      <c r="E130" s="351"/>
      <c r="F130" s="351"/>
      <c r="G130" s="351"/>
      <c r="H130" s="351"/>
      <c r="I130" s="351"/>
      <c r="J130" s="351"/>
      <c r="K130" s="351"/>
      <c r="L130" s="9" t="s">
        <v>386</v>
      </c>
      <c r="M130" s="270">
        <v>92.3</v>
      </c>
      <c r="N130" s="264" t="s">
        <v>181</v>
      </c>
      <c r="O130" s="269">
        <v>150.80000000000001</v>
      </c>
      <c r="P130" s="269">
        <v>171.6</v>
      </c>
      <c r="Q130" s="269">
        <v>149.9</v>
      </c>
      <c r="R130" s="264" t="s">
        <v>181</v>
      </c>
      <c r="S130" s="264" t="s">
        <v>181</v>
      </c>
      <c r="T130" s="269">
        <v>322.10000000000002</v>
      </c>
      <c r="U130" s="269">
        <v>147</v>
      </c>
    </row>
    <row r="131" spans="1:21" ht="16.5" customHeight="1" x14ac:dyDescent="0.2">
      <c r="A131" s="7"/>
      <c r="B131" s="7"/>
      <c r="C131" s="7"/>
      <c r="D131" s="7" t="s">
        <v>739</v>
      </c>
      <c r="E131" s="7"/>
      <c r="F131" s="7"/>
      <c r="G131" s="7"/>
      <c r="H131" s="7"/>
      <c r="I131" s="7"/>
      <c r="J131" s="7"/>
      <c r="K131" s="7"/>
      <c r="L131" s="9" t="s">
        <v>386</v>
      </c>
      <c r="M131" s="270">
        <v>80.8</v>
      </c>
      <c r="N131" s="264" t="s">
        <v>181</v>
      </c>
      <c r="O131" s="270">
        <v>97.4</v>
      </c>
      <c r="P131" s="270">
        <v>54.2</v>
      </c>
      <c r="Q131" s="270">
        <v>68.5</v>
      </c>
      <c r="R131" s="264" t="s">
        <v>181</v>
      </c>
      <c r="S131" s="264" t="s">
        <v>181</v>
      </c>
      <c r="T131" s="270">
        <v>94</v>
      </c>
      <c r="U131" s="270">
        <v>80.5</v>
      </c>
    </row>
    <row r="132" spans="1:21" ht="16.5" customHeight="1" x14ac:dyDescent="0.2">
      <c r="A132" s="7"/>
      <c r="B132" s="7"/>
      <c r="C132" s="7" t="s">
        <v>741</v>
      </c>
      <c r="D132" s="7"/>
      <c r="E132" s="7"/>
      <c r="F132" s="7"/>
      <c r="G132" s="7"/>
      <c r="H132" s="7"/>
      <c r="I132" s="7"/>
      <c r="J132" s="7"/>
      <c r="K132" s="7"/>
      <c r="L132" s="9" t="s">
        <v>661</v>
      </c>
      <c r="M132" s="271">
        <v>1.1000000000000001</v>
      </c>
      <c r="N132" s="264" t="s">
        <v>181</v>
      </c>
      <c r="O132" s="271">
        <v>1.5</v>
      </c>
      <c r="P132" s="271">
        <v>3.2</v>
      </c>
      <c r="Q132" s="271">
        <v>2.2000000000000002</v>
      </c>
      <c r="R132" s="264" t="s">
        <v>181</v>
      </c>
      <c r="S132" s="264" t="s">
        <v>181</v>
      </c>
      <c r="T132" s="271">
        <v>3.4</v>
      </c>
      <c r="U132" s="271">
        <v>1.8</v>
      </c>
    </row>
    <row r="133" spans="1:21" ht="16.5" customHeight="1" x14ac:dyDescent="0.2">
      <c r="A133" s="7"/>
      <c r="B133" s="7" t="s">
        <v>550</v>
      </c>
      <c r="C133" s="7"/>
      <c r="D133" s="7"/>
      <c r="E133" s="7"/>
      <c r="F133" s="7"/>
      <c r="G133" s="7"/>
      <c r="H133" s="7"/>
      <c r="I133" s="7"/>
      <c r="J133" s="7"/>
      <c r="K133" s="7"/>
      <c r="L133" s="9"/>
      <c r="M133" s="10"/>
      <c r="N133" s="10"/>
      <c r="O133" s="10"/>
      <c r="P133" s="10"/>
      <c r="Q133" s="10"/>
      <c r="R133" s="10"/>
      <c r="S133" s="10"/>
      <c r="T133" s="10"/>
      <c r="U133" s="10"/>
    </row>
    <row r="134" spans="1:21" ht="16.5" customHeight="1" x14ac:dyDescent="0.2">
      <c r="A134" s="7"/>
      <c r="B134" s="7"/>
      <c r="C134" s="7" t="s">
        <v>514</v>
      </c>
      <c r="D134" s="7"/>
      <c r="E134" s="7"/>
      <c r="F134" s="7"/>
      <c r="G134" s="7"/>
      <c r="H134" s="7"/>
      <c r="I134" s="7"/>
      <c r="J134" s="7"/>
      <c r="K134" s="7"/>
      <c r="L134" s="9"/>
      <c r="M134" s="10"/>
      <c r="N134" s="10"/>
      <c r="O134" s="10"/>
      <c r="P134" s="10"/>
      <c r="Q134" s="10"/>
      <c r="R134" s="10"/>
      <c r="S134" s="10"/>
      <c r="T134" s="10"/>
      <c r="U134" s="10"/>
    </row>
    <row r="135" spans="1:21" ht="29.45" customHeight="1" x14ac:dyDescent="0.2">
      <c r="A135" s="7"/>
      <c r="B135" s="7"/>
      <c r="C135" s="7"/>
      <c r="D135" s="351" t="s">
        <v>228</v>
      </c>
      <c r="E135" s="351"/>
      <c r="F135" s="351"/>
      <c r="G135" s="351"/>
      <c r="H135" s="351"/>
      <c r="I135" s="351"/>
      <c r="J135" s="351"/>
      <c r="K135" s="351"/>
      <c r="L135" s="9" t="s">
        <v>76</v>
      </c>
      <c r="M135" s="267">
        <v>147</v>
      </c>
      <c r="N135" s="263" t="s">
        <v>181</v>
      </c>
      <c r="O135" s="267">
        <v>202</v>
      </c>
      <c r="P135" s="267">
        <v>103</v>
      </c>
      <c r="Q135" s="266">
        <v>37</v>
      </c>
      <c r="R135" s="263" t="s">
        <v>181</v>
      </c>
      <c r="S135" s="263" t="s">
        <v>181</v>
      </c>
      <c r="T135" s="267">
        <v>121</v>
      </c>
      <c r="U135" s="267">
        <v>611</v>
      </c>
    </row>
    <row r="136" spans="1:21" ht="16.5" customHeight="1" x14ac:dyDescent="0.2">
      <c r="A136" s="7"/>
      <c r="B136" s="7"/>
      <c r="C136" s="7"/>
      <c r="D136" s="7" t="s">
        <v>739</v>
      </c>
      <c r="E136" s="7"/>
      <c r="F136" s="7"/>
      <c r="G136" s="7"/>
      <c r="H136" s="7"/>
      <c r="I136" s="7"/>
      <c r="J136" s="7"/>
      <c r="K136" s="7"/>
      <c r="L136" s="9" t="s">
        <v>76</v>
      </c>
      <c r="M136" s="268">
        <v>1895</v>
      </c>
      <c r="N136" s="263" t="s">
        <v>181</v>
      </c>
      <c r="O136" s="268">
        <v>1442</v>
      </c>
      <c r="P136" s="267">
        <v>459</v>
      </c>
      <c r="Q136" s="267">
        <v>338</v>
      </c>
      <c r="R136" s="263" t="s">
        <v>181</v>
      </c>
      <c r="S136" s="263" t="s">
        <v>181</v>
      </c>
      <c r="T136" s="266">
        <v>54</v>
      </c>
      <c r="U136" s="268">
        <v>4188</v>
      </c>
    </row>
    <row r="137" spans="1:21" ht="16.5" customHeight="1" x14ac:dyDescent="0.2">
      <c r="A137" s="7"/>
      <c r="B137" s="7"/>
      <c r="C137" s="7" t="s">
        <v>740</v>
      </c>
      <c r="D137" s="7"/>
      <c r="E137" s="7"/>
      <c r="F137" s="7"/>
      <c r="G137" s="7"/>
      <c r="H137" s="7"/>
      <c r="I137" s="7"/>
      <c r="J137" s="7"/>
      <c r="K137" s="7"/>
      <c r="L137" s="9"/>
      <c r="M137" s="10"/>
      <c r="N137" s="10"/>
      <c r="O137" s="10"/>
      <c r="P137" s="10"/>
      <c r="Q137" s="10"/>
      <c r="R137" s="10"/>
      <c r="S137" s="10"/>
      <c r="T137" s="10"/>
      <c r="U137" s="10"/>
    </row>
    <row r="138" spans="1:21" ht="29.45" customHeight="1" x14ac:dyDescent="0.2">
      <c r="A138" s="7"/>
      <c r="B138" s="7"/>
      <c r="C138" s="7"/>
      <c r="D138" s="351" t="s">
        <v>228</v>
      </c>
      <c r="E138" s="351"/>
      <c r="F138" s="351"/>
      <c r="G138" s="351"/>
      <c r="H138" s="351"/>
      <c r="I138" s="351"/>
      <c r="J138" s="351"/>
      <c r="K138" s="351"/>
      <c r="L138" s="9" t="s">
        <v>386</v>
      </c>
      <c r="M138" s="270">
        <v>94</v>
      </c>
      <c r="N138" s="264" t="s">
        <v>181</v>
      </c>
      <c r="O138" s="269">
        <v>146.9</v>
      </c>
      <c r="P138" s="269">
        <v>179.9</v>
      </c>
      <c r="Q138" s="269">
        <v>145.9</v>
      </c>
      <c r="R138" s="264" t="s">
        <v>181</v>
      </c>
      <c r="S138" s="264" t="s">
        <v>181</v>
      </c>
      <c r="T138" s="269">
        <v>321.7</v>
      </c>
      <c r="U138" s="269">
        <v>147.30000000000001</v>
      </c>
    </row>
    <row r="139" spans="1:21" ht="16.5" customHeight="1" x14ac:dyDescent="0.2">
      <c r="A139" s="7"/>
      <c r="B139" s="7"/>
      <c r="C139" s="7"/>
      <c r="D139" s="7" t="s">
        <v>739</v>
      </c>
      <c r="E139" s="7"/>
      <c r="F139" s="7"/>
      <c r="G139" s="7"/>
      <c r="H139" s="7"/>
      <c r="I139" s="7"/>
      <c r="J139" s="7"/>
      <c r="K139" s="7"/>
      <c r="L139" s="9" t="s">
        <v>386</v>
      </c>
      <c r="M139" s="270">
        <v>84.1</v>
      </c>
      <c r="N139" s="264" t="s">
        <v>181</v>
      </c>
      <c r="O139" s="269">
        <v>101.7</v>
      </c>
      <c r="P139" s="270">
        <v>60.9</v>
      </c>
      <c r="Q139" s="270">
        <v>71.599999999999994</v>
      </c>
      <c r="R139" s="264" t="s">
        <v>181</v>
      </c>
      <c r="S139" s="264" t="s">
        <v>181</v>
      </c>
      <c r="T139" s="270">
        <v>94.8</v>
      </c>
      <c r="U139" s="270">
        <v>84.5</v>
      </c>
    </row>
    <row r="140" spans="1:21" ht="16.5" customHeight="1" x14ac:dyDescent="0.2">
      <c r="A140" s="7"/>
      <c r="B140" s="7"/>
      <c r="C140" s="7" t="s">
        <v>741</v>
      </c>
      <c r="D140" s="7"/>
      <c r="E140" s="7"/>
      <c r="F140" s="7"/>
      <c r="G140" s="7"/>
      <c r="H140" s="7"/>
      <c r="I140" s="7"/>
      <c r="J140" s="7"/>
      <c r="K140" s="7"/>
      <c r="L140" s="9" t="s">
        <v>661</v>
      </c>
      <c r="M140" s="271">
        <v>1.1000000000000001</v>
      </c>
      <c r="N140" s="264" t="s">
        <v>181</v>
      </c>
      <c r="O140" s="271">
        <v>1.4</v>
      </c>
      <c r="P140" s="271">
        <v>3</v>
      </c>
      <c r="Q140" s="271">
        <v>2</v>
      </c>
      <c r="R140" s="264" t="s">
        <v>181</v>
      </c>
      <c r="S140" s="264" t="s">
        <v>181</v>
      </c>
      <c r="T140" s="271">
        <v>3.4</v>
      </c>
      <c r="U140" s="271">
        <v>1.7</v>
      </c>
    </row>
    <row r="141" spans="1:21" ht="16.5" customHeight="1" x14ac:dyDescent="0.2">
      <c r="A141" s="7"/>
      <c r="B141" s="7" t="s">
        <v>551</v>
      </c>
      <c r="C141" s="7"/>
      <c r="D141" s="7"/>
      <c r="E141" s="7"/>
      <c r="F141" s="7"/>
      <c r="G141" s="7"/>
      <c r="H141" s="7"/>
      <c r="I141" s="7"/>
      <c r="J141" s="7"/>
      <c r="K141" s="7"/>
      <c r="L141" s="9"/>
      <c r="M141" s="10"/>
      <c r="N141" s="10"/>
      <c r="O141" s="10"/>
      <c r="P141" s="10"/>
      <c r="Q141" s="10"/>
      <c r="R141" s="10"/>
      <c r="S141" s="10"/>
      <c r="T141" s="10"/>
      <c r="U141" s="10"/>
    </row>
    <row r="142" spans="1:21" ht="16.5" customHeight="1" x14ac:dyDescent="0.2">
      <c r="A142" s="7"/>
      <c r="B142" s="7"/>
      <c r="C142" s="7" t="s">
        <v>514</v>
      </c>
      <c r="D142" s="7"/>
      <c r="E142" s="7"/>
      <c r="F142" s="7"/>
      <c r="G142" s="7"/>
      <c r="H142" s="7"/>
      <c r="I142" s="7"/>
      <c r="J142" s="7"/>
      <c r="K142" s="7"/>
      <c r="L142" s="9"/>
      <c r="M142" s="10"/>
      <c r="N142" s="10"/>
      <c r="O142" s="10"/>
      <c r="P142" s="10"/>
      <c r="Q142" s="10"/>
      <c r="R142" s="10"/>
      <c r="S142" s="10"/>
      <c r="T142" s="10"/>
      <c r="U142" s="10"/>
    </row>
    <row r="143" spans="1:21" ht="29.45" customHeight="1" x14ac:dyDescent="0.2">
      <c r="A143" s="7"/>
      <c r="B143" s="7"/>
      <c r="C143" s="7"/>
      <c r="D143" s="351" t="s">
        <v>228</v>
      </c>
      <c r="E143" s="351"/>
      <c r="F143" s="351"/>
      <c r="G143" s="351"/>
      <c r="H143" s="351"/>
      <c r="I143" s="351"/>
      <c r="J143" s="351"/>
      <c r="K143" s="351"/>
      <c r="L143" s="9" t="s">
        <v>76</v>
      </c>
      <c r="M143" s="267">
        <v>134</v>
      </c>
      <c r="N143" s="263" t="s">
        <v>181</v>
      </c>
      <c r="O143" s="267">
        <v>227</v>
      </c>
      <c r="P143" s="266">
        <v>98</v>
      </c>
      <c r="Q143" s="266">
        <v>38</v>
      </c>
      <c r="R143" s="263" t="s">
        <v>181</v>
      </c>
      <c r="S143" s="263" t="s">
        <v>181</v>
      </c>
      <c r="T143" s="267">
        <v>124</v>
      </c>
      <c r="U143" s="267">
        <v>621</v>
      </c>
    </row>
    <row r="144" spans="1:21" ht="16.5" customHeight="1" x14ac:dyDescent="0.2">
      <c r="A144" s="7"/>
      <c r="B144" s="7"/>
      <c r="C144" s="7"/>
      <c r="D144" s="7" t="s">
        <v>739</v>
      </c>
      <c r="E144" s="7"/>
      <c r="F144" s="7"/>
      <c r="G144" s="7"/>
      <c r="H144" s="7"/>
      <c r="I144" s="7"/>
      <c r="J144" s="7"/>
      <c r="K144" s="7"/>
      <c r="L144" s="9" t="s">
        <v>76</v>
      </c>
      <c r="M144" s="268">
        <v>1976</v>
      </c>
      <c r="N144" s="263" t="s">
        <v>181</v>
      </c>
      <c r="O144" s="268">
        <v>1506</v>
      </c>
      <c r="P144" s="267">
        <v>479</v>
      </c>
      <c r="Q144" s="267">
        <v>365</v>
      </c>
      <c r="R144" s="263" t="s">
        <v>181</v>
      </c>
      <c r="S144" s="263" t="s">
        <v>181</v>
      </c>
      <c r="T144" s="266">
        <v>58</v>
      </c>
      <c r="U144" s="268">
        <v>4384</v>
      </c>
    </row>
    <row r="145" spans="1:21" ht="16.5" customHeight="1" x14ac:dyDescent="0.2">
      <c r="A145" s="7"/>
      <c r="B145" s="7"/>
      <c r="C145" s="7" t="s">
        <v>740</v>
      </c>
      <c r="D145" s="7"/>
      <c r="E145" s="7"/>
      <c r="F145" s="7"/>
      <c r="G145" s="7"/>
      <c r="H145" s="7"/>
      <c r="I145" s="7"/>
      <c r="J145" s="7"/>
      <c r="K145" s="7"/>
      <c r="L145" s="9"/>
      <c r="M145" s="10"/>
      <c r="N145" s="10"/>
      <c r="O145" s="10"/>
      <c r="P145" s="10"/>
      <c r="Q145" s="10"/>
      <c r="R145" s="10"/>
      <c r="S145" s="10"/>
      <c r="T145" s="10"/>
      <c r="U145" s="10"/>
    </row>
    <row r="146" spans="1:21" ht="29.45" customHeight="1" x14ac:dyDescent="0.2">
      <c r="A146" s="7"/>
      <c r="B146" s="7"/>
      <c r="C146" s="7"/>
      <c r="D146" s="351" t="s">
        <v>228</v>
      </c>
      <c r="E146" s="351"/>
      <c r="F146" s="351"/>
      <c r="G146" s="351"/>
      <c r="H146" s="351"/>
      <c r="I146" s="351"/>
      <c r="J146" s="351"/>
      <c r="K146" s="351"/>
      <c r="L146" s="9" t="s">
        <v>386</v>
      </c>
      <c r="M146" s="270">
        <v>86.2</v>
      </c>
      <c r="N146" s="264" t="s">
        <v>181</v>
      </c>
      <c r="O146" s="269">
        <v>165.3</v>
      </c>
      <c r="P146" s="269">
        <v>170.8</v>
      </c>
      <c r="Q146" s="269">
        <v>150.4</v>
      </c>
      <c r="R146" s="264" t="s">
        <v>181</v>
      </c>
      <c r="S146" s="264" t="s">
        <v>181</v>
      </c>
      <c r="T146" s="269">
        <v>330.6</v>
      </c>
      <c r="U146" s="269">
        <v>150.4</v>
      </c>
    </row>
    <row r="147" spans="1:21" ht="16.5" customHeight="1" x14ac:dyDescent="0.2">
      <c r="A147" s="7"/>
      <c r="B147" s="7"/>
      <c r="C147" s="7"/>
      <c r="D147" s="7" t="s">
        <v>739</v>
      </c>
      <c r="E147" s="7"/>
      <c r="F147" s="7"/>
      <c r="G147" s="7"/>
      <c r="H147" s="7"/>
      <c r="I147" s="7"/>
      <c r="J147" s="7"/>
      <c r="K147" s="7"/>
      <c r="L147" s="9" t="s">
        <v>386</v>
      </c>
      <c r="M147" s="270">
        <v>88.7</v>
      </c>
      <c r="N147" s="264" t="s">
        <v>181</v>
      </c>
      <c r="O147" s="269">
        <v>107.6</v>
      </c>
      <c r="P147" s="270">
        <v>65.400000000000006</v>
      </c>
      <c r="Q147" s="270">
        <v>78.400000000000006</v>
      </c>
      <c r="R147" s="264" t="s">
        <v>181</v>
      </c>
      <c r="S147" s="264" t="s">
        <v>181</v>
      </c>
      <c r="T147" s="269">
        <v>102.7</v>
      </c>
      <c r="U147" s="270">
        <v>89.8</v>
      </c>
    </row>
    <row r="148" spans="1:21" ht="16.5" customHeight="1" x14ac:dyDescent="0.2">
      <c r="A148" s="7"/>
      <c r="B148" s="7"/>
      <c r="C148" s="7" t="s">
        <v>741</v>
      </c>
      <c r="D148" s="7"/>
      <c r="E148" s="7"/>
      <c r="F148" s="7"/>
      <c r="G148" s="7"/>
      <c r="H148" s="7"/>
      <c r="I148" s="7"/>
      <c r="J148" s="7"/>
      <c r="K148" s="7"/>
      <c r="L148" s="9" t="s">
        <v>661</v>
      </c>
      <c r="M148" s="271">
        <v>1</v>
      </c>
      <c r="N148" s="264" t="s">
        <v>181</v>
      </c>
      <c r="O148" s="271">
        <v>1.5</v>
      </c>
      <c r="P148" s="271">
        <v>2.6</v>
      </c>
      <c r="Q148" s="271">
        <v>1.9</v>
      </c>
      <c r="R148" s="264" t="s">
        <v>181</v>
      </c>
      <c r="S148" s="264" t="s">
        <v>181</v>
      </c>
      <c r="T148" s="271">
        <v>3.2</v>
      </c>
      <c r="U148" s="271">
        <v>1.7</v>
      </c>
    </row>
    <row r="149" spans="1:21" ht="16.5" customHeight="1" x14ac:dyDescent="0.2">
      <c r="A149" s="7"/>
      <c r="B149" s="7" t="s">
        <v>552</v>
      </c>
      <c r="C149" s="7"/>
      <c r="D149" s="7"/>
      <c r="E149" s="7"/>
      <c r="F149" s="7"/>
      <c r="G149" s="7"/>
      <c r="H149" s="7"/>
      <c r="I149" s="7"/>
      <c r="J149" s="7"/>
      <c r="K149" s="7"/>
      <c r="L149" s="9"/>
      <c r="M149" s="10"/>
      <c r="N149" s="10"/>
      <c r="O149" s="10"/>
      <c r="P149" s="10"/>
      <c r="Q149" s="10"/>
      <c r="R149" s="10"/>
      <c r="S149" s="10"/>
      <c r="T149" s="10"/>
      <c r="U149" s="10"/>
    </row>
    <row r="150" spans="1:21" ht="16.5" customHeight="1" x14ac:dyDescent="0.2">
      <c r="A150" s="7"/>
      <c r="B150" s="7"/>
      <c r="C150" s="7" t="s">
        <v>514</v>
      </c>
      <c r="D150" s="7"/>
      <c r="E150" s="7"/>
      <c r="F150" s="7"/>
      <c r="G150" s="7"/>
      <c r="H150" s="7"/>
      <c r="I150" s="7"/>
      <c r="J150" s="7"/>
      <c r="K150" s="7"/>
      <c r="L150" s="9"/>
      <c r="M150" s="10"/>
      <c r="N150" s="10"/>
      <c r="O150" s="10"/>
      <c r="P150" s="10"/>
      <c r="Q150" s="10"/>
      <c r="R150" s="10"/>
      <c r="S150" s="10"/>
      <c r="T150" s="10"/>
      <c r="U150" s="10"/>
    </row>
    <row r="151" spans="1:21" ht="29.45" customHeight="1" x14ac:dyDescent="0.2">
      <c r="A151" s="7"/>
      <c r="B151" s="7"/>
      <c r="C151" s="7"/>
      <c r="D151" s="351" t="s">
        <v>228</v>
      </c>
      <c r="E151" s="351"/>
      <c r="F151" s="351"/>
      <c r="G151" s="351"/>
      <c r="H151" s="351"/>
      <c r="I151" s="351"/>
      <c r="J151" s="351"/>
      <c r="K151" s="351"/>
      <c r="L151" s="9" t="s">
        <v>76</v>
      </c>
      <c r="M151" s="267">
        <v>130</v>
      </c>
      <c r="N151" s="263" t="s">
        <v>181</v>
      </c>
      <c r="O151" s="267">
        <v>217</v>
      </c>
      <c r="P151" s="267">
        <v>110</v>
      </c>
      <c r="Q151" s="266">
        <v>31</v>
      </c>
      <c r="R151" s="263" t="s">
        <v>181</v>
      </c>
      <c r="S151" s="263" t="s">
        <v>181</v>
      </c>
      <c r="T151" s="267">
        <v>122</v>
      </c>
      <c r="U151" s="267">
        <v>610</v>
      </c>
    </row>
    <row r="152" spans="1:21" ht="16.5" customHeight="1" x14ac:dyDescent="0.2">
      <c r="A152" s="7"/>
      <c r="B152" s="7"/>
      <c r="C152" s="7"/>
      <c r="D152" s="7" t="s">
        <v>739</v>
      </c>
      <c r="E152" s="7"/>
      <c r="F152" s="7"/>
      <c r="G152" s="7"/>
      <c r="H152" s="7"/>
      <c r="I152" s="7"/>
      <c r="J152" s="7"/>
      <c r="K152" s="7"/>
      <c r="L152" s="9" t="s">
        <v>76</v>
      </c>
      <c r="M152" s="268">
        <v>2019</v>
      </c>
      <c r="N152" s="263" t="s">
        <v>181</v>
      </c>
      <c r="O152" s="268">
        <v>1537</v>
      </c>
      <c r="P152" s="267">
        <v>491</v>
      </c>
      <c r="Q152" s="267">
        <v>364</v>
      </c>
      <c r="R152" s="263" t="s">
        <v>181</v>
      </c>
      <c r="S152" s="263" t="s">
        <v>181</v>
      </c>
      <c r="T152" s="266">
        <v>55</v>
      </c>
      <c r="U152" s="268">
        <v>4466</v>
      </c>
    </row>
    <row r="153" spans="1:21" ht="16.5" customHeight="1" x14ac:dyDescent="0.2">
      <c r="A153" s="7"/>
      <c r="B153" s="7"/>
      <c r="C153" s="7" t="s">
        <v>740</v>
      </c>
      <c r="D153" s="7"/>
      <c r="E153" s="7"/>
      <c r="F153" s="7"/>
      <c r="G153" s="7"/>
      <c r="H153" s="7"/>
      <c r="I153" s="7"/>
      <c r="J153" s="7"/>
      <c r="K153" s="7"/>
      <c r="L153" s="9"/>
      <c r="M153" s="10"/>
      <c r="N153" s="10"/>
      <c r="O153" s="10"/>
      <c r="P153" s="10"/>
      <c r="Q153" s="10"/>
      <c r="R153" s="10"/>
      <c r="S153" s="10"/>
      <c r="T153" s="10"/>
      <c r="U153" s="10"/>
    </row>
    <row r="154" spans="1:21" ht="29.45" customHeight="1" x14ac:dyDescent="0.2">
      <c r="A154" s="7"/>
      <c r="B154" s="7"/>
      <c r="C154" s="7"/>
      <c r="D154" s="351" t="s">
        <v>228</v>
      </c>
      <c r="E154" s="351"/>
      <c r="F154" s="351"/>
      <c r="G154" s="351"/>
      <c r="H154" s="351"/>
      <c r="I154" s="351"/>
      <c r="J154" s="351"/>
      <c r="K154" s="351"/>
      <c r="L154" s="9" t="s">
        <v>386</v>
      </c>
      <c r="M154" s="270">
        <v>84.4</v>
      </c>
      <c r="N154" s="264" t="s">
        <v>181</v>
      </c>
      <c r="O154" s="269">
        <v>159.19999999999999</v>
      </c>
      <c r="P154" s="269">
        <v>192.3</v>
      </c>
      <c r="Q154" s="269">
        <v>124</v>
      </c>
      <c r="R154" s="264" t="s">
        <v>181</v>
      </c>
      <c r="S154" s="264" t="s">
        <v>181</v>
      </c>
      <c r="T154" s="269">
        <v>329.4</v>
      </c>
      <c r="U154" s="269">
        <v>148.9</v>
      </c>
    </row>
    <row r="155" spans="1:21" ht="16.5" customHeight="1" x14ac:dyDescent="0.2">
      <c r="A155" s="7"/>
      <c r="B155" s="7"/>
      <c r="C155" s="7"/>
      <c r="D155" s="7" t="s">
        <v>739</v>
      </c>
      <c r="E155" s="7"/>
      <c r="F155" s="7"/>
      <c r="G155" s="7"/>
      <c r="H155" s="7"/>
      <c r="I155" s="7"/>
      <c r="J155" s="7"/>
      <c r="K155" s="7"/>
      <c r="L155" s="9" t="s">
        <v>386</v>
      </c>
      <c r="M155" s="270">
        <v>92</v>
      </c>
      <c r="N155" s="264" t="s">
        <v>181</v>
      </c>
      <c r="O155" s="269">
        <v>112.1</v>
      </c>
      <c r="P155" s="270">
        <v>69.400000000000006</v>
      </c>
      <c r="Q155" s="270">
        <v>79.400000000000006</v>
      </c>
      <c r="R155" s="264" t="s">
        <v>181</v>
      </c>
      <c r="S155" s="264" t="s">
        <v>181</v>
      </c>
      <c r="T155" s="270">
        <v>98.6</v>
      </c>
      <c r="U155" s="270">
        <v>93.3</v>
      </c>
    </row>
    <row r="156" spans="1:21" ht="16.5" customHeight="1" x14ac:dyDescent="0.2">
      <c r="A156" s="7"/>
      <c r="B156" s="7"/>
      <c r="C156" s="7" t="s">
        <v>741</v>
      </c>
      <c r="D156" s="7"/>
      <c r="E156" s="7"/>
      <c r="F156" s="7"/>
      <c r="G156" s="7"/>
      <c r="H156" s="7"/>
      <c r="I156" s="7"/>
      <c r="J156" s="7"/>
      <c r="K156" s="7"/>
      <c r="L156" s="9" t="s">
        <v>661</v>
      </c>
      <c r="M156" s="271">
        <v>0.9</v>
      </c>
      <c r="N156" s="264" t="s">
        <v>181</v>
      </c>
      <c r="O156" s="271">
        <v>1.4</v>
      </c>
      <c r="P156" s="271">
        <v>2.8</v>
      </c>
      <c r="Q156" s="271">
        <v>1.6</v>
      </c>
      <c r="R156" s="264" t="s">
        <v>181</v>
      </c>
      <c r="S156" s="264" t="s">
        <v>181</v>
      </c>
      <c r="T156" s="271">
        <v>3.3</v>
      </c>
      <c r="U156" s="271">
        <v>1.6</v>
      </c>
    </row>
    <row r="157" spans="1:21" ht="16.5" customHeight="1" x14ac:dyDescent="0.2">
      <c r="A157" s="7"/>
      <c r="B157" s="7" t="s">
        <v>553</v>
      </c>
      <c r="C157" s="7"/>
      <c r="D157" s="7"/>
      <c r="E157" s="7"/>
      <c r="F157" s="7"/>
      <c r="G157" s="7"/>
      <c r="H157" s="7"/>
      <c r="I157" s="7"/>
      <c r="J157" s="7"/>
      <c r="K157" s="7"/>
      <c r="L157" s="9"/>
      <c r="M157" s="10"/>
      <c r="N157" s="10"/>
      <c r="O157" s="10"/>
      <c r="P157" s="10"/>
      <c r="Q157" s="10"/>
      <c r="R157" s="10"/>
      <c r="S157" s="10"/>
      <c r="T157" s="10"/>
      <c r="U157" s="10"/>
    </row>
    <row r="158" spans="1:21" ht="16.5" customHeight="1" x14ac:dyDescent="0.2">
      <c r="A158" s="7"/>
      <c r="B158" s="7"/>
      <c r="C158" s="7" t="s">
        <v>514</v>
      </c>
      <c r="D158" s="7"/>
      <c r="E158" s="7"/>
      <c r="F158" s="7"/>
      <c r="G158" s="7"/>
      <c r="H158" s="7"/>
      <c r="I158" s="7"/>
      <c r="J158" s="7"/>
      <c r="K158" s="7"/>
      <c r="L158" s="9"/>
      <c r="M158" s="10"/>
      <c r="N158" s="10"/>
      <c r="O158" s="10"/>
      <c r="P158" s="10"/>
      <c r="Q158" s="10"/>
      <c r="R158" s="10"/>
      <c r="S158" s="10"/>
      <c r="T158" s="10"/>
      <c r="U158" s="10"/>
    </row>
    <row r="159" spans="1:21" ht="29.45" customHeight="1" x14ac:dyDescent="0.2">
      <c r="A159" s="7"/>
      <c r="B159" s="7"/>
      <c r="C159" s="7"/>
      <c r="D159" s="351" t="s">
        <v>228</v>
      </c>
      <c r="E159" s="351"/>
      <c r="F159" s="351"/>
      <c r="G159" s="351"/>
      <c r="H159" s="351"/>
      <c r="I159" s="351"/>
      <c r="J159" s="351"/>
      <c r="K159" s="351"/>
      <c r="L159" s="9" t="s">
        <v>76</v>
      </c>
      <c r="M159" s="267">
        <v>158</v>
      </c>
      <c r="N159" s="263" t="s">
        <v>181</v>
      </c>
      <c r="O159" s="267">
        <v>218</v>
      </c>
      <c r="P159" s="267">
        <v>108</v>
      </c>
      <c r="Q159" s="266">
        <v>34</v>
      </c>
      <c r="R159" s="263" t="s">
        <v>181</v>
      </c>
      <c r="S159" s="263" t="s">
        <v>181</v>
      </c>
      <c r="T159" s="267">
        <v>120</v>
      </c>
      <c r="U159" s="267">
        <v>638</v>
      </c>
    </row>
    <row r="160" spans="1:21" ht="16.5" customHeight="1" x14ac:dyDescent="0.2">
      <c r="A160" s="7"/>
      <c r="B160" s="7"/>
      <c r="C160" s="7"/>
      <c r="D160" s="7" t="s">
        <v>739</v>
      </c>
      <c r="E160" s="7"/>
      <c r="F160" s="7"/>
      <c r="G160" s="7"/>
      <c r="H160" s="7"/>
      <c r="I160" s="7"/>
      <c r="J160" s="7"/>
      <c r="K160" s="7"/>
      <c r="L160" s="9" t="s">
        <v>76</v>
      </c>
      <c r="M160" s="268">
        <v>2097</v>
      </c>
      <c r="N160" s="263" t="s">
        <v>181</v>
      </c>
      <c r="O160" s="268">
        <v>1568</v>
      </c>
      <c r="P160" s="267">
        <v>482</v>
      </c>
      <c r="Q160" s="267">
        <v>384</v>
      </c>
      <c r="R160" s="263" t="s">
        <v>181</v>
      </c>
      <c r="S160" s="263" t="s">
        <v>181</v>
      </c>
      <c r="T160" s="266">
        <v>53</v>
      </c>
      <c r="U160" s="268">
        <v>4584</v>
      </c>
    </row>
    <row r="161" spans="1:21" ht="16.5" customHeight="1" x14ac:dyDescent="0.2">
      <c r="A161" s="7"/>
      <c r="B161" s="7"/>
      <c r="C161" s="7" t="s">
        <v>740</v>
      </c>
      <c r="D161" s="7"/>
      <c r="E161" s="7"/>
      <c r="F161" s="7"/>
      <c r="G161" s="7"/>
      <c r="H161" s="7"/>
      <c r="I161" s="7"/>
      <c r="J161" s="7"/>
      <c r="K161" s="7"/>
      <c r="L161" s="9"/>
      <c r="M161" s="10"/>
      <c r="N161" s="10"/>
      <c r="O161" s="10"/>
      <c r="P161" s="10"/>
      <c r="Q161" s="10"/>
      <c r="R161" s="10"/>
      <c r="S161" s="10"/>
      <c r="T161" s="10"/>
      <c r="U161" s="10"/>
    </row>
    <row r="162" spans="1:21" ht="29.45" customHeight="1" x14ac:dyDescent="0.2">
      <c r="A162" s="7"/>
      <c r="B162" s="7"/>
      <c r="C162" s="7"/>
      <c r="D162" s="351" t="s">
        <v>228</v>
      </c>
      <c r="E162" s="351"/>
      <c r="F162" s="351"/>
      <c r="G162" s="351"/>
      <c r="H162" s="351"/>
      <c r="I162" s="351"/>
      <c r="J162" s="351"/>
      <c r="K162" s="351"/>
      <c r="L162" s="9" t="s">
        <v>386</v>
      </c>
      <c r="M162" s="269">
        <v>155.80000000000001</v>
      </c>
      <c r="N162" s="264" t="s">
        <v>181</v>
      </c>
      <c r="O162" s="269">
        <v>216.4</v>
      </c>
      <c r="P162" s="269">
        <v>249.7</v>
      </c>
      <c r="Q162" s="269">
        <v>197.1</v>
      </c>
      <c r="R162" s="264" t="s">
        <v>181</v>
      </c>
      <c r="S162" s="264" t="s">
        <v>181</v>
      </c>
      <c r="T162" s="269">
        <v>311.89999999999998</v>
      </c>
      <c r="U162" s="269">
        <v>211.9</v>
      </c>
    </row>
    <row r="163" spans="1:21" ht="16.5" customHeight="1" x14ac:dyDescent="0.2">
      <c r="A163" s="7"/>
      <c r="B163" s="7"/>
      <c r="C163" s="7"/>
      <c r="D163" s="7" t="s">
        <v>739</v>
      </c>
      <c r="E163" s="7"/>
      <c r="F163" s="7"/>
      <c r="G163" s="7"/>
      <c r="H163" s="7"/>
      <c r="I163" s="7"/>
      <c r="J163" s="7"/>
      <c r="K163" s="7"/>
      <c r="L163" s="9" t="s">
        <v>386</v>
      </c>
      <c r="M163" s="270">
        <v>96.9</v>
      </c>
      <c r="N163" s="264" t="s">
        <v>181</v>
      </c>
      <c r="O163" s="269">
        <v>110.6</v>
      </c>
      <c r="P163" s="270">
        <v>68.5</v>
      </c>
      <c r="Q163" s="270">
        <v>82.8</v>
      </c>
      <c r="R163" s="264" t="s">
        <v>181</v>
      </c>
      <c r="S163" s="264" t="s">
        <v>181</v>
      </c>
      <c r="T163" s="270">
        <v>98.5</v>
      </c>
      <c r="U163" s="270">
        <v>95.4</v>
      </c>
    </row>
    <row r="164" spans="1:21" ht="16.5" customHeight="1" x14ac:dyDescent="0.2">
      <c r="A164" s="13"/>
      <c r="B164" s="13"/>
      <c r="C164" s="13" t="s">
        <v>741</v>
      </c>
      <c r="D164" s="13"/>
      <c r="E164" s="13"/>
      <c r="F164" s="13"/>
      <c r="G164" s="13"/>
      <c r="H164" s="13"/>
      <c r="I164" s="13"/>
      <c r="J164" s="13"/>
      <c r="K164" s="13"/>
      <c r="L164" s="14" t="s">
        <v>661</v>
      </c>
      <c r="M164" s="272">
        <v>1.6</v>
      </c>
      <c r="N164" s="265" t="s">
        <v>181</v>
      </c>
      <c r="O164" s="272">
        <v>2</v>
      </c>
      <c r="P164" s="272">
        <v>3.6</v>
      </c>
      <c r="Q164" s="272">
        <v>2.4</v>
      </c>
      <c r="R164" s="265" t="s">
        <v>181</v>
      </c>
      <c r="S164" s="265" t="s">
        <v>181</v>
      </c>
      <c r="T164" s="272">
        <v>3.2</v>
      </c>
      <c r="U164" s="272">
        <v>2.2000000000000002</v>
      </c>
    </row>
    <row r="165" spans="1:21" ht="4.5" customHeight="1" x14ac:dyDescent="0.2">
      <c r="A165" s="25"/>
      <c r="B165" s="25"/>
      <c r="C165" s="2"/>
      <c r="D165" s="2"/>
      <c r="E165" s="2"/>
      <c r="F165" s="2"/>
      <c r="G165" s="2"/>
      <c r="H165" s="2"/>
      <c r="I165" s="2"/>
      <c r="J165" s="2"/>
      <c r="K165" s="2"/>
      <c r="L165" s="2"/>
      <c r="M165" s="2"/>
      <c r="N165" s="2"/>
      <c r="O165" s="2"/>
      <c r="P165" s="2"/>
      <c r="Q165" s="2"/>
      <c r="R165" s="2"/>
      <c r="S165" s="2"/>
      <c r="T165" s="2"/>
      <c r="U165" s="2"/>
    </row>
    <row r="166" spans="1:21" ht="16.5" customHeight="1" x14ac:dyDescent="0.2">
      <c r="A166" s="25"/>
      <c r="B166" s="25"/>
      <c r="C166" s="345" t="s">
        <v>742</v>
      </c>
      <c r="D166" s="345"/>
      <c r="E166" s="345"/>
      <c r="F166" s="345"/>
      <c r="G166" s="345"/>
      <c r="H166" s="345"/>
      <c r="I166" s="345"/>
      <c r="J166" s="345"/>
      <c r="K166" s="345"/>
      <c r="L166" s="345"/>
      <c r="M166" s="345"/>
      <c r="N166" s="345"/>
      <c r="O166" s="345"/>
      <c r="P166" s="345"/>
      <c r="Q166" s="345"/>
      <c r="R166" s="345"/>
      <c r="S166" s="345"/>
      <c r="T166" s="345"/>
      <c r="U166" s="345"/>
    </row>
    <row r="167" spans="1:21" ht="4.5" customHeight="1" x14ac:dyDescent="0.2">
      <c r="A167" s="25"/>
      <c r="B167" s="25"/>
      <c r="C167" s="2"/>
      <c r="D167" s="2"/>
      <c r="E167" s="2"/>
      <c r="F167" s="2"/>
      <c r="G167" s="2"/>
      <c r="H167" s="2"/>
      <c r="I167" s="2"/>
      <c r="J167" s="2"/>
      <c r="K167" s="2"/>
      <c r="L167" s="2"/>
      <c r="M167" s="2"/>
      <c r="N167" s="2"/>
      <c r="O167" s="2"/>
      <c r="P167" s="2"/>
      <c r="Q167" s="2"/>
      <c r="R167" s="2"/>
      <c r="S167" s="2"/>
      <c r="T167" s="2"/>
      <c r="U167" s="2"/>
    </row>
    <row r="168" spans="1:21" ht="29.45" customHeight="1" x14ac:dyDescent="0.2">
      <c r="A168" s="25" t="s">
        <v>79</v>
      </c>
      <c r="B168" s="25"/>
      <c r="C168" s="345" t="s">
        <v>153</v>
      </c>
      <c r="D168" s="345"/>
      <c r="E168" s="345"/>
      <c r="F168" s="345"/>
      <c r="G168" s="345"/>
      <c r="H168" s="345"/>
      <c r="I168" s="345"/>
      <c r="J168" s="345"/>
      <c r="K168" s="345"/>
      <c r="L168" s="345"/>
      <c r="M168" s="345"/>
      <c r="N168" s="345"/>
      <c r="O168" s="345"/>
      <c r="P168" s="345"/>
      <c r="Q168" s="345"/>
      <c r="R168" s="345"/>
      <c r="S168" s="345"/>
      <c r="T168" s="345"/>
      <c r="U168" s="345"/>
    </row>
    <row r="169" spans="1:21" ht="16.5" customHeight="1" x14ac:dyDescent="0.2">
      <c r="A169" s="25" t="s">
        <v>80</v>
      </c>
      <c r="B169" s="25"/>
      <c r="C169" s="345" t="s">
        <v>644</v>
      </c>
      <c r="D169" s="345"/>
      <c r="E169" s="345"/>
      <c r="F169" s="345"/>
      <c r="G169" s="345"/>
      <c r="H169" s="345"/>
      <c r="I169" s="345"/>
      <c r="J169" s="345"/>
      <c r="K169" s="345"/>
      <c r="L169" s="345"/>
      <c r="M169" s="345"/>
      <c r="N169" s="345"/>
      <c r="O169" s="345"/>
      <c r="P169" s="345"/>
      <c r="Q169" s="345"/>
      <c r="R169" s="345"/>
      <c r="S169" s="345"/>
      <c r="T169" s="345"/>
      <c r="U169" s="345"/>
    </row>
    <row r="170" spans="1:21" ht="16.5" customHeight="1" x14ac:dyDescent="0.2">
      <c r="A170" s="25" t="s">
        <v>81</v>
      </c>
      <c r="B170" s="25"/>
      <c r="C170" s="345" t="s">
        <v>681</v>
      </c>
      <c r="D170" s="345"/>
      <c r="E170" s="345"/>
      <c r="F170" s="345"/>
      <c r="G170" s="345"/>
      <c r="H170" s="345"/>
      <c r="I170" s="345"/>
      <c r="J170" s="345"/>
      <c r="K170" s="345"/>
      <c r="L170" s="345"/>
      <c r="M170" s="345"/>
      <c r="N170" s="345"/>
      <c r="O170" s="345"/>
      <c r="P170" s="345"/>
      <c r="Q170" s="345"/>
      <c r="R170" s="345"/>
      <c r="S170" s="345"/>
      <c r="T170" s="345"/>
      <c r="U170" s="345"/>
    </row>
    <row r="171" spans="1:21" ht="16.5" customHeight="1" x14ac:dyDescent="0.2">
      <c r="A171" s="25" t="s">
        <v>82</v>
      </c>
      <c r="B171" s="25"/>
      <c r="C171" s="345" t="s">
        <v>701</v>
      </c>
      <c r="D171" s="345"/>
      <c r="E171" s="345"/>
      <c r="F171" s="345"/>
      <c r="G171" s="345"/>
      <c r="H171" s="345"/>
      <c r="I171" s="345"/>
      <c r="J171" s="345"/>
      <c r="K171" s="345"/>
      <c r="L171" s="345"/>
      <c r="M171" s="345"/>
      <c r="N171" s="345"/>
      <c r="O171" s="345"/>
      <c r="P171" s="345"/>
      <c r="Q171" s="345"/>
      <c r="R171" s="345"/>
      <c r="S171" s="345"/>
      <c r="T171" s="345"/>
      <c r="U171" s="345"/>
    </row>
    <row r="172" spans="1:21" ht="16.5" customHeight="1" x14ac:dyDescent="0.2">
      <c r="A172" s="25" t="s">
        <v>83</v>
      </c>
      <c r="B172" s="25"/>
      <c r="C172" s="345" t="s">
        <v>743</v>
      </c>
      <c r="D172" s="345"/>
      <c r="E172" s="345"/>
      <c r="F172" s="345"/>
      <c r="G172" s="345"/>
      <c r="H172" s="345"/>
      <c r="I172" s="345"/>
      <c r="J172" s="345"/>
      <c r="K172" s="345"/>
      <c r="L172" s="345"/>
      <c r="M172" s="345"/>
      <c r="N172" s="345"/>
      <c r="O172" s="345"/>
      <c r="P172" s="345"/>
      <c r="Q172" s="345"/>
      <c r="R172" s="345"/>
      <c r="S172" s="345"/>
      <c r="T172" s="345"/>
      <c r="U172" s="345"/>
    </row>
    <row r="173" spans="1:21" ht="68.099999999999994" customHeight="1" x14ac:dyDescent="0.2">
      <c r="A173" s="25" t="s">
        <v>84</v>
      </c>
      <c r="B173" s="25"/>
      <c r="C173" s="345" t="s">
        <v>556</v>
      </c>
      <c r="D173" s="345"/>
      <c r="E173" s="345"/>
      <c r="F173" s="345"/>
      <c r="G173" s="345"/>
      <c r="H173" s="345"/>
      <c r="I173" s="345"/>
      <c r="J173" s="345"/>
      <c r="K173" s="345"/>
      <c r="L173" s="345"/>
      <c r="M173" s="345"/>
      <c r="N173" s="345"/>
      <c r="O173" s="345"/>
      <c r="P173" s="345"/>
      <c r="Q173" s="345"/>
      <c r="R173" s="345"/>
      <c r="S173" s="345"/>
      <c r="T173" s="345"/>
      <c r="U173" s="345"/>
    </row>
    <row r="174" spans="1:21" ht="29.45" customHeight="1" x14ac:dyDescent="0.2">
      <c r="A174" s="25" t="s">
        <v>85</v>
      </c>
      <c r="B174" s="25"/>
      <c r="C174" s="345" t="s">
        <v>719</v>
      </c>
      <c r="D174" s="345"/>
      <c r="E174" s="345"/>
      <c r="F174" s="345"/>
      <c r="G174" s="345"/>
      <c r="H174" s="345"/>
      <c r="I174" s="345"/>
      <c r="J174" s="345"/>
      <c r="K174" s="345"/>
      <c r="L174" s="345"/>
      <c r="M174" s="345"/>
      <c r="N174" s="345"/>
      <c r="O174" s="345"/>
      <c r="P174" s="345"/>
      <c r="Q174" s="345"/>
      <c r="R174" s="345"/>
      <c r="S174" s="345"/>
      <c r="T174" s="345"/>
      <c r="U174" s="345"/>
    </row>
    <row r="175" spans="1:21" ht="16.5" customHeight="1" x14ac:dyDescent="0.2">
      <c r="A175" s="25" t="s">
        <v>86</v>
      </c>
      <c r="B175" s="25"/>
      <c r="C175" s="345" t="s">
        <v>559</v>
      </c>
      <c r="D175" s="345"/>
      <c r="E175" s="345"/>
      <c r="F175" s="345"/>
      <c r="G175" s="345"/>
      <c r="H175" s="345"/>
      <c r="I175" s="345"/>
      <c r="J175" s="345"/>
      <c r="K175" s="345"/>
      <c r="L175" s="345"/>
      <c r="M175" s="345"/>
      <c r="N175" s="345"/>
      <c r="O175" s="345"/>
      <c r="P175" s="345"/>
      <c r="Q175" s="345"/>
      <c r="R175" s="345"/>
      <c r="S175" s="345"/>
      <c r="T175" s="345"/>
      <c r="U175" s="345"/>
    </row>
    <row r="176" spans="1:21" ht="42.4" customHeight="1" x14ac:dyDescent="0.2">
      <c r="A176" s="25" t="s">
        <v>184</v>
      </c>
      <c r="B176" s="25"/>
      <c r="C176" s="345" t="s">
        <v>665</v>
      </c>
      <c r="D176" s="345"/>
      <c r="E176" s="345"/>
      <c r="F176" s="345"/>
      <c r="G176" s="345"/>
      <c r="H176" s="345"/>
      <c r="I176" s="345"/>
      <c r="J176" s="345"/>
      <c r="K176" s="345"/>
      <c r="L176" s="345"/>
      <c r="M176" s="345"/>
      <c r="N176" s="345"/>
      <c r="O176" s="345"/>
      <c r="P176" s="345"/>
      <c r="Q176" s="345"/>
      <c r="R176" s="345"/>
      <c r="S176" s="345"/>
      <c r="T176" s="345"/>
      <c r="U176" s="345"/>
    </row>
    <row r="177" spans="1:21" ht="16.5" customHeight="1" x14ac:dyDescent="0.2">
      <c r="A177" s="25" t="s">
        <v>251</v>
      </c>
      <c r="B177" s="25"/>
      <c r="C177" s="345" t="s">
        <v>744</v>
      </c>
      <c r="D177" s="345"/>
      <c r="E177" s="345"/>
      <c r="F177" s="345"/>
      <c r="G177" s="345"/>
      <c r="H177" s="345"/>
      <c r="I177" s="345"/>
      <c r="J177" s="345"/>
      <c r="K177" s="345"/>
      <c r="L177" s="345"/>
      <c r="M177" s="345"/>
      <c r="N177" s="345"/>
      <c r="O177" s="345"/>
      <c r="P177" s="345"/>
      <c r="Q177" s="345"/>
      <c r="R177" s="345"/>
      <c r="S177" s="345"/>
      <c r="T177" s="345"/>
      <c r="U177" s="345"/>
    </row>
    <row r="178" spans="1:21" ht="29.45" customHeight="1" x14ac:dyDescent="0.2">
      <c r="A178" s="25" t="s">
        <v>517</v>
      </c>
      <c r="B178" s="25"/>
      <c r="C178" s="345" t="s">
        <v>745</v>
      </c>
      <c r="D178" s="345"/>
      <c r="E178" s="345"/>
      <c r="F178" s="345"/>
      <c r="G178" s="345"/>
      <c r="H178" s="345"/>
      <c r="I178" s="345"/>
      <c r="J178" s="345"/>
      <c r="K178" s="345"/>
      <c r="L178" s="345"/>
      <c r="M178" s="345"/>
      <c r="N178" s="345"/>
      <c r="O178" s="345"/>
      <c r="P178" s="345"/>
      <c r="Q178" s="345"/>
      <c r="R178" s="345"/>
      <c r="S178" s="345"/>
      <c r="T178" s="345"/>
      <c r="U178" s="345"/>
    </row>
    <row r="179" spans="1:21" ht="55.15" customHeight="1" x14ac:dyDescent="0.2">
      <c r="A179" s="25" t="s">
        <v>518</v>
      </c>
      <c r="B179" s="25"/>
      <c r="C179" s="345" t="s">
        <v>720</v>
      </c>
      <c r="D179" s="345"/>
      <c r="E179" s="345"/>
      <c r="F179" s="345"/>
      <c r="G179" s="345"/>
      <c r="H179" s="345"/>
      <c r="I179" s="345"/>
      <c r="J179" s="345"/>
      <c r="K179" s="345"/>
      <c r="L179" s="345"/>
      <c r="M179" s="345"/>
      <c r="N179" s="345"/>
      <c r="O179" s="345"/>
      <c r="P179" s="345"/>
      <c r="Q179" s="345"/>
      <c r="R179" s="345"/>
      <c r="S179" s="345"/>
      <c r="T179" s="345"/>
      <c r="U179" s="345"/>
    </row>
    <row r="180" spans="1:21" ht="4.5" customHeight="1" x14ac:dyDescent="0.2"/>
    <row r="181" spans="1:21" ht="16.5" customHeight="1" x14ac:dyDescent="0.2">
      <c r="A181" s="26" t="s">
        <v>95</v>
      </c>
      <c r="B181" s="25"/>
      <c r="C181" s="25"/>
      <c r="D181" s="25"/>
      <c r="E181" s="345" t="s">
        <v>746</v>
      </c>
      <c r="F181" s="345"/>
      <c r="G181" s="345"/>
      <c r="H181" s="345"/>
      <c r="I181" s="345"/>
      <c r="J181" s="345"/>
      <c r="K181" s="345"/>
      <c r="L181" s="345"/>
      <c r="M181" s="345"/>
      <c r="N181" s="345"/>
      <c r="O181" s="345"/>
      <c r="P181" s="345"/>
      <c r="Q181" s="345"/>
      <c r="R181" s="345"/>
      <c r="S181" s="345"/>
      <c r="T181" s="345"/>
      <c r="U181" s="345"/>
    </row>
  </sheetData>
  <mergeCells count="55">
    <mergeCell ref="C176:U176"/>
    <mergeCell ref="C177:U177"/>
    <mergeCell ref="C178:U178"/>
    <mergeCell ref="C179:U179"/>
    <mergeCell ref="E181:U181"/>
    <mergeCell ref="C171:U171"/>
    <mergeCell ref="C172:U172"/>
    <mergeCell ref="C173:U173"/>
    <mergeCell ref="C174:U174"/>
    <mergeCell ref="C175:U175"/>
    <mergeCell ref="K1:U1"/>
    <mergeCell ref="C166:U166"/>
    <mergeCell ref="C168:U168"/>
    <mergeCell ref="C169:U169"/>
    <mergeCell ref="C170:U170"/>
    <mergeCell ref="D146:K146"/>
    <mergeCell ref="D151:K151"/>
    <mergeCell ref="D154:K154"/>
    <mergeCell ref="D159:K159"/>
    <mergeCell ref="D162:K162"/>
    <mergeCell ref="D127:K127"/>
    <mergeCell ref="D130:K130"/>
    <mergeCell ref="D135:K135"/>
    <mergeCell ref="D138:K138"/>
    <mergeCell ref="D143:K143"/>
    <mergeCell ref="D106:K106"/>
    <mergeCell ref="D111:K111"/>
    <mergeCell ref="D114:K114"/>
    <mergeCell ref="D119:K119"/>
    <mergeCell ref="D122:K122"/>
    <mergeCell ref="D87:K87"/>
    <mergeCell ref="D90:K90"/>
    <mergeCell ref="D95:K95"/>
    <mergeCell ref="D98:K98"/>
    <mergeCell ref="D103:K103"/>
    <mergeCell ref="D65:K65"/>
    <mergeCell ref="D70:K70"/>
    <mergeCell ref="D73:K73"/>
    <mergeCell ref="D78:K78"/>
    <mergeCell ref="D81:K81"/>
    <mergeCell ref="D46:K46"/>
    <mergeCell ref="D49:K49"/>
    <mergeCell ref="D54:K54"/>
    <mergeCell ref="D57:K57"/>
    <mergeCell ref="D62:K62"/>
    <mergeCell ref="D25:K25"/>
    <mergeCell ref="D30:K30"/>
    <mergeCell ref="D33:K33"/>
    <mergeCell ref="D38:K38"/>
    <mergeCell ref="D41:K41"/>
    <mergeCell ref="D6:K6"/>
    <mergeCell ref="D9:K9"/>
    <mergeCell ref="D14:K14"/>
    <mergeCell ref="D17:K17"/>
    <mergeCell ref="D22:K22"/>
  </mergeCells>
  <pageMargins left="0.7" right="0.7" top="0.75" bottom="0.75" header="0.3" footer="0.3"/>
  <pageSetup paperSize="9" fitToHeight="0" orientation="landscape" horizontalDpi="300" verticalDpi="300"/>
  <headerFooter scaleWithDoc="0" alignWithMargins="0">
    <oddHeader>&amp;C&amp;"Arial"&amp;8TABLE EA.36</oddHeader>
    <oddFooter>&amp;L&amp;"Arial"&amp;8REPORT ON
GOVERNMENT
SERVICES 2022&amp;R&amp;"Arial"&amp;8HEALTH SECTOR
OVERVIEW
PAGE &amp;B&amp;P&amp;B</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AD242"/>
  <sheetViews>
    <sheetView showGridLines="0" workbookViewId="0"/>
  </sheetViews>
  <sheetFormatPr defaultColWidth="11.42578125" defaultRowHeight="12.75" x14ac:dyDescent="0.2"/>
  <cols>
    <col min="1" max="10" width="1.85546875" customWidth="1"/>
    <col min="11" max="11" width="37.5703125" customWidth="1"/>
    <col min="12" max="12" width="8.85546875" customWidth="1"/>
    <col min="13" max="30" width="6" customWidth="1"/>
  </cols>
  <sheetData>
    <row r="1" spans="1:30" ht="17.45" customHeight="1" x14ac:dyDescent="0.2">
      <c r="A1" s="8" t="s">
        <v>747</v>
      </c>
      <c r="B1" s="8"/>
      <c r="C1" s="8"/>
      <c r="D1" s="8"/>
      <c r="E1" s="8"/>
      <c r="F1" s="8"/>
      <c r="G1" s="8"/>
      <c r="H1" s="8"/>
      <c r="I1" s="8"/>
      <c r="J1" s="8"/>
      <c r="K1" s="352" t="s">
        <v>748</v>
      </c>
      <c r="L1" s="353"/>
      <c r="M1" s="353"/>
      <c r="N1" s="353"/>
      <c r="O1" s="353"/>
      <c r="P1" s="353"/>
      <c r="Q1" s="353"/>
      <c r="R1" s="353"/>
      <c r="S1" s="353"/>
      <c r="T1" s="353"/>
      <c r="U1" s="353"/>
      <c r="V1" s="353"/>
      <c r="W1" s="353"/>
      <c r="X1" s="353"/>
      <c r="Y1" s="353"/>
      <c r="Z1" s="353"/>
      <c r="AA1" s="353"/>
      <c r="AB1" s="353"/>
      <c r="AC1" s="353"/>
      <c r="AD1" s="353"/>
    </row>
    <row r="2" spans="1:30" ht="16.5" customHeight="1" x14ac:dyDescent="0.2">
      <c r="A2" s="11"/>
      <c r="B2" s="11"/>
      <c r="C2" s="11"/>
      <c r="D2" s="11"/>
      <c r="E2" s="11"/>
      <c r="F2" s="11"/>
      <c r="G2" s="11"/>
      <c r="H2" s="11"/>
      <c r="I2" s="11"/>
      <c r="J2" s="11"/>
      <c r="K2" s="11"/>
      <c r="L2" s="12" t="s">
        <v>59</v>
      </c>
      <c r="M2" s="349" t="s">
        <v>749</v>
      </c>
      <c r="N2" s="350"/>
      <c r="O2" s="349" t="s">
        <v>750</v>
      </c>
      <c r="P2" s="350"/>
      <c r="Q2" s="349" t="s">
        <v>751</v>
      </c>
      <c r="R2" s="350"/>
      <c r="S2" s="349" t="s">
        <v>752</v>
      </c>
      <c r="T2" s="350"/>
      <c r="U2" s="349" t="s">
        <v>753</v>
      </c>
      <c r="V2" s="350"/>
      <c r="W2" s="349" t="s">
        <v>754</v>
      </c>
      <c r="X2" s="350"/>
      <c r="Y2" s="349" t="s">
        <v>755</v>
      </c>
      <c r="Z2" s="350"/>
      <c r="AA2" s="349" t="s">
        <v>756</v>
      </c>
      <c r="AB2" s="350"/>
      <c r="AC2" s="349" t="s">
        <v>757</v>
      </c>
      <c r="AD2" s="350"/>
    </row>
    <row r="3" spans="1:30" ht="16.5" customHeight="1" x14ac:dyDescent="0.2">
      <c r="A3" s="7" t="s">
        <v>758</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637</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
      <c r="A5" s="7"/>
      <c r="B5" s="7"/>
      <c r="C5" s="7" t="s">
        <v>513</v>
      </c>
      <c r="D5" s="7"/>
      <c r="E5" s="7"/>
      <c r="F5" s="7"/>
      <c r="G5" s="7"/>
      <c r="H5" s="7"/>
      <c r="I5" s="7"/>
      <c r="J5" s="7"/>
      <c r="K5" s="7"/>
      <c r="L5" s="9"/>
      <c r="M5" s="10"/>
      <c r="N5" s="7"/>
      <c r="O5" s="10"/>
      <c r="P5" s="7"/>
      <c r="Q5" s="10"/>
      <c r="R5" s="7"/>
      <c r="S5" s="10"/>
      <c r="T5" s="7"/>
      <c r="U5" s="10"/>
      <c r="V5" s="7"/>
      <c r="W5" s="10"/>
      <c r="X5" s="7"/>
      <c r="Y5" s="10"/>
      <c r="Z5" s="7"/>
      <c r="AA5" s="10"/>
      <c r="AB5" s="7"/>
      <c r="AC5" s="10"/>
      <c r="AD5" s="7"/>
    </row>
    <row r="6" spans="1:30" ht="16.5" customHeight="1" x14ac:dyDescent="0.2">
      <c r="A6" s="7"/>
      <c r="B6" s="7"/>
      <c r="C6" s="7"/>
      <c r="D6" s="7" t="s">
        <v>759</v>
      </c>
      <c r="E6" s="7"/>
      <c r="F6" s="7"/>
      <c r="G6" s="7"/>
      <c r="H6" s="7"/>
      <c r="I6" s="7"/>
      <c r="J6" s="7"/>
      <c r="K6" s="7"/>
      <c r="L6" s="9"/>
      <c r="M6" s="10"/>
      <c r="N6" s="7"/>
      <c r="O6" s="10"/>
      <c r="P6" s="7"/>
      <c r="Q6" s="10"/>
      <c r="R6" s="7"/>
      <c r="S6" s="10"/>
      <c r="T6" s="7"/>
      <c r="U6" s="10"/>
      <c r="V6" s="7"/>
      <c r="W6" s="10"/>
      <c r="X6" s="7"/>
      <c r="Y6" s="10"/>
      <c r="Z6" s="7"/>
      <c r="AA6" s="10"/>
      <c r="AB6" s="7"/>
      <c r="AC6" s="10"/>
      <c r="AD6" s="7"/>
    </row>
    <row r="7" spans="1:30" ht="16.5" customHeight="1" x14ac:dyDescent="0.2">
      <c r="A7" s="7"/>
      <c r="B7" s="7"/>
      <c r="C7" s="7"/>
      <c r="D7" s="7"/>
      <c r="E7" s="7" t="s">
        <v>760</v>
      </c>
      <c r="F7" s="7"/>
      <c r="G7" s="7"/>
      <c r="H7" s="7"/>
      <c r="I7" s="7"/>
      <c r="J7" s="7"/>
      <c r="K7" s="7"/>
      <c r="L7" s="9" t="s">
        <v>319</v>
      </c>
      <c r="M7" s="276">
        <v>7.5</v>
      </c>
      <c r="N7" s="280">
        <v>0.5</v>
      </c>
      <c r="O7" s="276">
        <v>7.3</v>
      </c>
      <c r="P7" s="280">
        <v>0.6</v>
      </c>
      <c r="Q7" s="276">
        <v>6.7</v>
      </c>
      <c r="R7" s="280">
        <v>0.6</v>
      </c>
      <c r="S7" s="276">
        <v>5.7</v>
      </c>
      <c r="T7" s="280">
        <v>0.8</v>
      </c>
      <c r="U7" s="276">
        <v>5.6</v>
      </c>
      <c r="V7" s="280">
        <v>0.9</v>
      </c>
      <c r="W7" s="276">
        <v>5.8</v>
      </c>
      <c r="X7" s="280">
        <v>1.7</v>
      </c>
      <c r="Y7" s="276">
        <v>5.6</v>
      </c>
      <c r="Z7" s="280">
        <v>2.2000000000000002</v>
      </c>
      <c r="AA7" s="275" t="s">
        <v>150</v>
      </c>
      <c r="AB7" s="7"/>
      <c r="AC7" s="276">
        <v>6.9</v>
      </c>
      <c r="AD7" s="280">
        <v>0.3</v>
      </c>
    </row>
    <row r="8" spans="1:30" ht="16.5" customHeight="1" x14ac:dyDescent="0.2">
      <c r="A8" s="7"/>
      <c r="B8" s="7"/>
      <c r="C8" s="7"/>
      <c r="D8" s="7"/>
      <c r="E8" s="7" t="s">
        <v>761</v>
      </c>
      <c r="F8" s="7"/>
      <c r="G8" s="7"/>
      <c r="H8" s="7"/>
      <c r="I8" s="7"/>
      <c r="J8" s="7"/>
      <c r="K8" s="7"/>
      <c r="L8" s="9" t="s">
        <v>319</v>
      </c>
      <c r="M8" s="278">
        <v>149.9</v>
      </c>
      <c r="N8" s="280">
        <v>2.4</v>
      </c>
      <c r="O8" s="278">
        <v>145.5</v>
      </c>
      <c r="P8" s="280">
        <v>2.6</v>
      </c>
      <c r="Q8" s="278">
        <v>160.30000000000001</v>
      </c>
      <c r="R8" s="280">
        <v>3.1</v>
      </c>
      <c r="S8" s="278">
        <v>139</v>
      </c>
      <c r="T8" s="280">
        <v>4.0999999999999996</v>
      </c>
      <c r="U8" s="278">
        <v>157.30000000000001</v>
      </c>
      <c r="V8" s="280">
        <v>4.9000000000000004</v>
      </c>
      <c r="W8" s="278">
        <v>161.9</v>
      </c>
      <c r="X8" s="280">
        <v>8.9</v>
      </c>
      <c r="Y8" s="278">
        <v>142.5</v>
      </c>
      <c r="Z8" s="273">
        <v>11.1</v>
      </c>
      <c r="AA8" s="278">
        <v>188.1</v>
      </c>
      <c r="AB8" s="273">
        <v>22.2</v>
      </c>
      <c r="AC8" s="278">
        <v>150.69999999999999</v>
      </c>
      <c r="AD8" s="280">
        <v>1.4</v>
      </c>
    </row>
    <row r="9" spans="1:30" ht="42.4" customHeight="1" x14ac:dyDescent="0.2">
      <c r="A9" s="7"/>
      <c r="B9" s="7"/>
      <c r="C9" s="7"/>
      <c r="D9" s="7"/>
      <c r="E9" s="351" t="s">
        <v>762</v>
      </c>
      <c r="F9" s="351"/>
      <c r="G9" s="351"/>
      <c r="H9" s="351"/>
      <c r="I9" s="351"/>
      <c r="J9" s="351"/>
      <c r="K9" s="351"/>
      <c r="L9" s="9" t="s">
        <v>319</v>
      </c>
      <c r="M9" s="276">
        <v>1.5</v>
      </c>
      <c r="N9" s="280">
        <v>0.2</v>
      </c>
      <c r="O9" s="276">
        <v>1.7</v>
      </c>
      <c r="P9" s="280">
        <v>0.3</v>
      </c>
      <c r="Q9" s="276">
        <v>1.6</v>
      </c>
      <c r="R9" s="280">
        <v>0.3</v>
      </c>
      <c r="S9" s="276">
        <v>1.8</v>
      </c>
      <c r="T9" s="280">
        <v>0.5</v>
      </c>
      <c r="U9" s="276">
        <v>1.9</v>
      </c>
      <c r="V9" s="280">
        <v>0.5</v>
      </c>
      <c r="W9" s="275" t="s">
        <v>150</v>
      </c>
      <c r="X9" s="7"/>
      <c r="Y9" s="275" t="s">
        <v>150</v>
      </c>
      <c r="Z9" s="7"/>
      <c r="AA9" s="275" t="s">
        <v>150</v>
      </c>
      <c r="AB9" s="7"/>
      <c r="AC9" s="276">
        <v>1.6</v>
      </c>
      <c r="AD9" s="280">
        <v>0.1</v>
      </c>
    </row>
    <row r="10" spans="1:30" ht="29.45" customHeight="1" x14ac:dyDescent="0.2">
      <c r="A10" s="7"/>
      <c r="B10" s="7"/>
      <c r="C10" s="7"/>
      <c r="D10" s="7"/>
      <c r="E10" s="351" t="s">
        <v>763</v>
      </c>
      <c r="F10" s="351"/>
      <c r="G10" s="351"/>
      <c r="H10" s="351"/>
      <c r="I10" s="351"/>
      <c r="J10" s="351"/>
      <c r="K10" s="351"/>
      <c r="L10" s="9" t="s">
        <v>319</v>
      </c>
      <c r="M10" s="277">
        <v>22.4</v>
      </c>
      <c r="N10" s="280">
        <v>0.9</v>
      </c>
      <c r="O10" s="277">
        <v>20.7</v>
      </c>
      <c r="P10" s="280">
        <v>1</v>
      </c>
      <c r="Q10" s="277">
        <v>22.6</v>
      </c>
      <c r="R10" s="280">
        <v>1.2</v>
      </c>
      <c r="S10" s="277">
        <v>18.899999999999999</v>
      </c>
      <c r="T10" s="280">
        <v>1.5</v>
      </c>
      <c r="U10" s="277">
        <v>21.5</v>
      </c>
      <c r="V10" s="280">
        <v>1.8</v>
      </c>
      <c r="W10" s="277">
        <v>28.7</v>
      </c>
      <c r="X10" s="280">
        <v>3.7</v>
      </c>
      <c r="Y10" s="277">
        <v>16.600000000000001</v>
      </c>
      <c r="Z10" s="280">
        <v>3.8</v>
      </c>
      <c r="AA10" s="277">
        <v>59</v>
      </c>
      <c r="AB10" s="273">
        <v>12.5</v>
      </c>
      <c r="AC10" s="277">
        <v>21.9</v>
      </c>
      <c r="AD10" s="280">
        <v>0.5</v>
      </c>
    </row>
    <row r="11" spans="1:30" ht="16.5" customHeight="1" x14ac:dyDescent="0.2">
      <c r="A11" s="7"/>
      <c r="B11" s="7"/>
      <c r="C11" s="7"/>
      <c r="D11" s="7"/>
      <c r="E11" s="7" t="s">
        <v>764</v>
      </c>
      <c r="F11" s="7"/>
      <c r="G11" s="7"/>
      <c r="H11" s="7"/>
      <c r="I11" s="7"/>
      <c r="J11" s="7"/>
      <c r="K11" s="7"/>
      <c r="L11" s="9" t="s">
        <v>319</v>
      </c>
      <c r="M11" s="277">
        <v>30.4</v>
      </c>
      <c r="N11" s="280">
        <v>1</v>
      </c>
      <c r="O11" s="277">
        <v>25.4</v>
      </c>
      <c r="P11" s="280">
        <v>1</v>
      </c>
      <c r="Q11" s="277">
        <v>32.1</v>
      </c>
      <c r="R11" s="280">
        <v>1.4</v>
      </c>
      <c r="S11" s="277">
        <v>23.1</v>
      </c>
      <c r="T11" s="280">
        <v>1.6</v>
      </c>
      <c r="U11" s="277">
        <v>32.5</v>
      </c>
      <c r="V11" s="280">
        <v>2</v>
      </c>
      <c r="W11" s="277">
        <v>31.4</v>
      </c>
      <c r="X11" s="280">
        <v>3.7</v>
      </c>
      <c r="Y11" s="277">
        <v>35.5</v>
      </c>
      <c r="Z11" s="280">
        <v>5.4</v>
      </c>
      <c r="AA11" s="277">
        <v>51.1</v>
      </c>
      <c r="AB11" s="273">
        <v>14.2</v>
      </c>
      <c r="AC11" s="277">
        <v>29</v>
      </c>
      <c r="AD11" s="280">
        <v>0.6</v>
      </c>
    </row>
    <row r="12" spans="1:30" ht="16.5" customHeight="1" x14ac:dyDescent="0.2">
      <c r="A12" s="7"/>
      <c r="B12" s="7"/>
      <c r="C12" s="7"/>
      <c r="D12" s="7"/>
      <c r="E12" s="7" t="s">
        <v>765</v>
      </c>
      <c r="F12" s="7"/>
      <c r="G12" s="7"/>
      <c r="H12" s="7"/>
      <c r="I12" s="7"/>
      <c r="J12" s="7"/>
      <c r="K12" s="7"/>
      <c r="L12" s="9" t="s">
        <v>319</v>
      </c>
      <c r="M12" s="277">
        <v>27.6</v>
      </c>
      <c r="N12" s="280">
        <v>1</v>
      </c>
      <c r="O12" s="277">
        <v>31.3</v>
      </c>
      <c r="P12" s="280">
        <v>1.2</v>
      </c>
      <c r="Q12" s="277">
        <v>28.3</v>
      </c>
      <c r="R12" s="280">
        <v>1.3</v>
      </c>
      <c r="S12" s="277">
        <v>28.4</v>
      </c>
      <c r="T12" s="280">
        <v>1.9</v>
      </c>
      <c r="U12" s="277">
        <v>34.799999999999997</v>
      </c>
      <c r="V12" s="280">
        <v>2.2000000000000002</v>
      </c>
      <c r="W12" s="277">
        <v>25.7</v>
      </c>
      <c r="X12" s="280">
        <v>3.6</v>
      </c>
      <c r="Y12" s="277">
        <v>36.200000000000003</v>
      </c>
      <c r="Z12" s="280">
        <v>5.6</v>
      </c>
      <c r="AA12" s="277">
        <v>33.9</v>
      </c>
      <c r="AB12" s="273">
        <v>10.6</v>
      </c>
      <c r="AC12" s="277">
        <v>29.5</v>
      </c>
      <c r="AD12" s="280">
        <v>0.6</v>
      </c>
    </row>
    <row r="13" spans="1:30" ht="16.5" customHeight="1" x14ac:dyDescent="0.2">
      <c r="A13" s="7"/>
      <c r="B13" s="7"/>
      <c r="C13" s="7"/>
      <c r="D13" s="7"/>
      <c r="E13" s="7" t="s">
        <v>766</v>
      </c>
      <c r="F13" s="7"/>
      <c r="G13" s="7"/>
      <c r="H13" s="7"/>
      <c r="I13" s="7"/>
      <c r="J13" s="7"/>
      <c r="K13" s="7"/>
      <c r="L13" s="9" t="s">
        <v>319</v>
      </c>
      <c r="M13" s="275" t="s">
        <v>150</v>
      </c>
      <c r="N13" s="7"/>
      <c r="O13" s="275" t="s">
        <v>150</v>
      </c>
      <c r="P13" s="7"/>
      <c r="Q13" s="276" t="s">
        <v>148</v>
      </c>
      <c r="R13" s="7"/>
      <c r="S13" s="275" t="s">
        <v>150</v>
      </c>
      <c r="T13" s="7"/>
      <c r="U13" s="276" t="s">
        <v>148</v>
      </c>
      <c r="V13" s="7"/>
      <c r="W13" s="275" t="s">
        <v>150</v>
      </c>
      <c r="X13" s="7"/>
      <c r="Y13" s="276" t="s">
        <v>148</v>
      </c>
      <c r="Z13" s="7"/>
      <c r="AA13" s="276" t="s">
        <v>148</v>
      </c>
      <c r="AB13" s="7"/>
      <c r="AC13" s="275" t="s">
        <v>150</v>
      </c>
      <c r="AD13" s="7"/>
    </row>
    <row r="14" spans="1:30" ht="16.5" customHeight="1" x14ac:dyDescent="0.2">
      <c r="A14" s="7"/>
      <c r="B14" s="7"/>
      <c r="C14" s="7"/>
      <c r="D14" s="7"/>
      <c r="E14" s="7" t="s">
        <v>767</v>
      </c>
      <c r="F14" s="7"/>
      <c r="G14" s="7"/>
      <c r="H14" s="7"/>
      <c r="I14" s="7"/>
      <c r="J14" s="7"/>
      <c r="K14" s="7"/>
      <c r="L14" s="9" t="s">
        <v>319</v>
      </c>
      <c r="M14" s="275" t="s">
        <v>150</v>
      </c>
      <c r="N14" s="7"/>
      <c r="O14" s="275" t="s">
        <v>150</v>
      </c>
      <c r="P14" s="7"/>
      <c r="Q14" s="275" t="s">
        <v>150</v>
      </c>
      <c r="R14" s="7"/>
      <c r="S14" s="275" t="s">
        <v>150</v>
      </c>
      <c r="T14" s="7"/>
      <c r="U14" s="276" t="s">
        <v>148</v>
      </c>
      <c r="V14" s="7"/>
      <c r="W14" s="276" t="s">
        <v>148</v>
      </c>
      <c r="X14" s="7"/>
      <c r="Y14" s="276" t="s">
        <v>148</v>
      </c>
      <c r="Z14" s="7"/>
      <c r="AA14" s="276" t="s">
        <v>148</v>
      </c>
      <c r="AB14" s="7"/>
      <c r="AC14" s="275" t="s">
        <v>150</v>
      </c>
      <c r="AD14" s="7"/>
    </row>
    <row r="15" spans="1:30" ht="16.5" customHeight="1" x14ac:dyDescent="0.2">
      <c r="A15" s="7"/>
      <c r="B15" s="7"/>
      <c r="C15" s="7"/>
      <c r="D15" s="7"/>
      <c r="E15" s="7" t="s">
        <v>768</v>
      </c>
      <c r="F15" s="7"/>
      <c r="G15" s="7"/>
      <c r="H15" s="7"/>
      <c r="I15" s="7"/>
      <c r="J15" s="7"/>
      <c r="K15" s="7"/>
      <c r="L15" s="9" t="s">
        <v>319</v>
      </c>
      <c r="M15" s="278">
        <v>119.8</v>
      </c>
      <c r="N15" s="280">
        <v>2</v>
      </c>
      <c r="O15" s="278">
        <v>114.8</v>
      </c>
      <c r="P15" s="280">
        <v>2.2999999999999998</v>
      </c>
      <c r="Q15" s="278">
        <v>119.9</v>
      </c>
      <c r="R15" s="280">
        <v>2.7</v>
      </c>
      <c r="S15" s="278">
        <v>107.1</v>
      </c>
      <c r="T15" s="280">
        <v>3.6</v>
      </c>
      <c r="U15" s="278">
        <v>115.8</v>
      </c>
      <c r="V15" s="280">
        <v>4.0999999999999996</v>
      </c>
      <c r="W15" s="278">
        <v>142.5</v>
      </c>
      <c r="X15" s="280">
        <v>8.1999999999999993</v>
      </c>
      <c r="Y15" s="278">
        <v>120.6</v>
      </c>
      <c r="Z15" s="273">
        <v>10.1</v>
      </c>
      <c r="AA15" s="278">
        <v>133.80000000000001</v>
      </c>
      <c r="AB15" s="273">
        <v>19.7</v>
      </c>
      <c r="AC15" s="278">
        <v>117.8</v>
      </c>
      <c r="AD15" s="280">
        <v>1.2</v>
      </c>
    </row>
    <row r="16" spans="1:30" ht="16.5" customHeight="1" x14ac:dyDescent="0.2">
      <c r="A16" s="7"/>
      <c r="B16" s="7"/>
      <c r="C16" s="7"/>
      <c r="D16" s="7"/>
      <c r="E16" s="7" t="s">
        <v>769</v>
      </c>
      <c r="F16" s="7"/>
      <c r="G16" s="7"/>
      <c r="H16" s="7"/>
      <c r="I16" s="7"/>
      <c r="J16" s="7"/>
      <c r="K16" s="7"/>
      <c r="L16" s="9" t="s">
        <v>319</v>
      </c>
      <c r="M16" s="277">
        <v>38.200000000000003</v>
      </c>
      <c r="N16" s="280">
        <v>1.2</v>
      </c>
      <c r="O16" s="277">
        <v>35.299999999999997</v>
      </c>
      <c r="P16" s="280">
        <v>1.3</v>
      </c>
      <c r="Q16" s="277">
        <v>36.5</v>
      </c>
      <c r="R16" s="280">
        <v>1.5</v>
      </c>
      <c r="S16" s="277">
        <v>40.700000000000003</v>
      </c>
      <c r="T16" s="280">
        <v>2.2000000000000002</v>
      </c>
      <c r="U16" s="277">
        <v>36.200000000000003</v>
      </c>
      <c r="V16" s="280">
        <v>2.2999999999999998</v>
      </c>
      <c r="W16" s="277">
        <v>45.2</v>
      </c>
      <c r="X16" s="280">
        <v>4.5999999999999996</v>
      </c>
      <c r="Y16" s="277">
        <v>33.9</v>
      </c>
      <c r="Z16" s="280">
        <v>5.4</v>
      </c>
      <c r="AA16" s="277">
        <v>65.3</v>
      </c>
      <c r="AB16" s="273">
        <v>13.9</v>
      </c>
      <c r="AC16" s="277">
        <v>37.5</v>
      </c>
      <c r="AD16" s="280">
        <v>0.7</v>
      </c>
    </row>
    <row r="17" spans="1:30" ht="16.5" customHeight="1" x14ac:dyDescent="0.2">
      <c r="A17" s="7"/>
      <c r="B17" s="7"/>
      <c r="C17" s="7"/>
      <c r="D17" s="7"/>
      <c r="E17" s="7" t="s">
        <v>770</v>
      </c>
      <c r="F17" s="7"/>
      <c r="G17" s="7"/>
      <c r="H17" s="7"/>
      <c r="I17" s="7"/>
      <c r="J17" s="7"/>
      <c r="K17" s="7"/>
      <c r="L17" s="9" t="s">
        <v>319</v>
      </c>
      <c r="M17" s="276">
        <v>0.5</v>
      </c>
      <c r="N17" s="280">
        <v>0.1</v>
      </c>
      <c r="O17" s="276">
        <v>8.6999999999999993</v>
      </c>
      <c r="P17" s="280">
        <v>0.6</v>
      </c>
      <c r="Q17" s="275" t="s">
        <v>150</v>
      </c>
      <c r="R17" s="7"/>
      <c r="S17" s="275" t="s">
        <v>150</v>
      </c>
      <c r="T17" s="7"/>
      <c r="U17" s="275" t="s">
        <v>150</v>
      </c>
      <c r="V17" s="7"/>
      <c r="W17" s="275" t="s">
        <v>150</v>
      </c>
      <c r="X17" s="7"/>
      <c r="Y17" s="275" t="s">
        <v>150</v>
      </c>
      <c r="Z17" s="7"/>
      <c r="AA17" s="276" t="s">
        <v>148</v>
      </c>
      <c r="AB17" s="7"/>
      <c r="AC17" s="276">
        <v>2.6</v>
      </c>
      <c r="AD17" s="280">
        <v>0.2</v>
      </c>
    </row>
    <row r="18" spans="1:30" ht="16.5" customHeight="1" x14ac:dyDescent="0.2">
      <c r="A18" s="7"/>
      <c r="B18" s="7"/>
      <c r="C18" s="7"/>
      <c r="D18" s="7"/>
      <c r="E18" s="7" t="s">
        <v>771</v>
      </c>
      <c r="F18" s="7"/>
      <c r="G18" s="7"/>
      <c r="H18" s="7"/>
      <c r="I18" s="7"/>
      <c r="J18" s="7"/>
      <c r="K18" s="7"/>
      <c r="L18" s="9" t="s">
        <v>319</v>
      </c>
      <c r="M18" s="277">
        <v>19.8</v>
      </c>
      <c r="N18" s="280">
        <v>0.9</v>
      </c>
      <c r="O18" s="277">
        <v>18.399999999999999</v>
      </c>
      <c r="P18" s="280">
        <v>0.9</v>
      </c>
      <c r="Q18" s="277">
        <v>21.2</v>
      </c>
      <c r="R18" s="280">
        <v>1.1000000000000001</v>
      </c>
      <c r="S18" s="277">
        <v>19.2</v>
      </c>
      <c r="T18" s="280">
        <v>1.5</v>
      </c>
      <c r="U18" s="277">
        <v>20.2</v>
      </c>
      <c r="V18" s="280">
        <v>1.8</v>
      </c>
      <c r="W18" s="277">
        <v>27.4</v>
      </c>
      <c r="X18" s="280">
        <v>3.7</v>
      </c>
      <c r="Y18" s="277">
        <v>17.5</v>
      </c>
      <c r="Z18" s="280">
        <v>3.9</v>
      </c>
      <c r="AA18" s="277">
        <v>25.5</v>
      </c>
      <c r="AB18" s="280">
        <v>8.1999999999999993</v>
      </c>
      <c r="AC18" s="277">
        <v>19.899999999999999</v>
      </c>
      <c r="AD18" s="280">
        <v>0.5</v>
      </c>
    </row>
    <row r="19" spans="1:30" ht="29.45" customHeight="1" x14ac:dyDescent="0.2">
      <c r="A19" s="7"/>
      <c r="B19" s="7"/>
      <c r="C19" s="7"/>
      <c r="D19" s="7"/>
      <c r="E19" s="351" t="s">
        <v>772</v>
      </c>
      <c r="F19" s="351"/>
      <c r="G19" s="351"/>
      <c r="H19" s="351"/>
      <c r="I19" s="351"/>
      <c r="J19" s="351"/>
      <c r="K19" s="351"/>
      <c r="L19" s="9" t="s">
        <v>319</v>
      </c>
      <c r="M19" s="276">
        <v>1.9</v>
      </c>
      <c r="N19" s="280">
        <v>0.3</v>
      </c>
      <c r="O19" s="276">
        <v>1.5</v>
      </c>
      <c r="P19" s="280">
        <v>0.2</v>
      </c>
      <c r="Q19" s="276">
        <v>1.7</v>
      </c>
      <c r="R19" s="280">
        <v>0.3</v>
      </c>
      <c r="S19" s="276">
        <v>1.8</v>
      </c>
      <c r="T19" s="280">
        <v>0.5</v>
      </c>
      <c r="U19" s="276">
        <v>1.6</v>
      </c>
      <c r="V19" s="280">
        <v>0.5</v>
      </c>
      <c r="W19" s="275" t="s">
        <v>150</v>
      </c>
      <c r="X19" s="7"/>
      <c r="Y19" s="275" t="s">
        <v>150</v>
      </c>
      <c r="Z19" s="7"/>
      <c r="AA19" s="275" t="s">
        <v>150</v>
      </c>
      <c r="AB19" s="7"/>
      <c r="AC19" s="276">
        <v>1.8</v>
      </c>
      <c r="AD19" s="280">
        <v>0.1</v>
      </c>
    </row>
    <row r="20" spans="1:30" ht="29.45" customHeight="1" x14ac:dyDescent="0.2">
      <c r="A20" s="7"/>
      <c r="B20" s="7"/>
      <c r="C20" s="7"/>
      <c r="D20" s="7"/>
      <c r="E20" s="351" t="s">
        <v>773</v>
      </c>
      <c r="F20" s="351"/>
      <c r="G20" s="351"/>
      <c r="H20" s="351"/>
      <c r="I20" s="351"/>
      <c r="J20" s="351"/>
      <c r="K20" s="351"/>
      <c r="L20" s="9" t="s">
        <v>319</v>
      </c>
      <c r="M20" s="276">
        <v>4.3</v>
      </c>
      <c r="N20" s="280">
        <v>0.4</v>
      </c>
      <c r="O20" s="276">
        <v>3.8</v>
      </c>
      <c r="P20" s="280">
        <v>0.4</v>
      </c>
      <c r="Q20" s="276">
        <v>3.9</v>
      </c>
      <c r="R20" s="280">
        <v>0.5</v>
      </c>
      <c r="S20" s="276">
        <v>2.9</v>
      </c>
      <c r="T20" s="280">
        <v>0.6</v>
      </c>
      <c r="U20" s="276">
        <v>3.1</v>
      </c>
      <c r="V20" s="280">
        <v>0.7</v>
      </c>
      <c r="W20" s="276">
        <v>4.5</v>
      </c>
      <c r="X20" s="280">
        <v>1.4</v>
      </c>
      <c r="Y20" s="276">
        <v>5.3</v>
      </c>
      <c r="Z20" s="280">
        <v>2.1</v>
      </c>
      <c r="AA20" s="275" t="s">
        <v>150</v>
      </c>
      <c r="AB20" s="7"/>
      <c r="AC20" s="276">
        <v>3.9</v>
      </c>
      <c r="AD20" s="280">
        <v>0.2</v>
      </c>
    </row>
    <row r="21" spans="1:30" ht="16.5" customHeight="1" x14ac:dyDescent="0.2">
      <c r="A21" s="7"/>
      <c r="B21" s="7"/>
      <c r="C21" s="7"/>
      <c r="D21" s="7"/>
      <c r="E21" s="7" t="s">
        <v>774</v>
      </c>
      <c r="F21" s="7"/>
      <c r="G21" s="7"/>
      <c r="H21" s="7"/>
      <c r="I21" s="7"/>
      <c r="J21" s="7"/>
      <c r="K21" s="7"/>
      <c r="L21" s="9" t="s">
        <v>319</v>
      </c>
      <c r="M21" s="277">
        <v>11.3</v>
      </c>
      <c r="N21" s="280">
        <v>0.6</v>
      </c>
      <c r="O21" s="277">
        <v>13.1</v>
      </c>
      <c r="P21" s="280">
        <v>0.8</v>
      </c>
      <c r="Q21" s="276">
        <v>9.9</v>
      </c>
      <c r="R21" s="280">
        <v>0.8</v>
      </c>
      <c r="S21" s="277">
        <v>15.3</v>
      </c>
      <c r="T21" s="280">
        <v>1.3</v>
      </c>
      <c r="U21" s="277">
        <v>10.8</v>
      </c>
      <c r="V21" s="280">
        <v>1.2</v>
      </c>
      <c r="W21" s="277">
        <v>10.7</v>
      </c>
      <c r="X21" s="280">
        <v>2.2000000000000002</v>
      </c>
      <c r="Y21" s="276">
        <v>8</v>
      </c>
      <c r="Z21" s="280">
        <v>2.6</v>
      </c>
      <c r="AA21" s="277">
        <v>20.2</v>
      </c>
      <c r="AB21" s="280">
        <v>7.6</v>
      </c>
      <c r="AC21" s="277">
        <v>11.9</v>
      </c>
      <c r="AD21" s="280">
        <v>0.4</v>
      </c>
    </row>
    <row r="22" spans="1:30" ht="16.5" customHeight="1" x14ac:dyDescent="0.2">
      <c r="A22" s="7"/>
      <c r="B22" s="7"/>
      <c r="C22" s="7"/>
      <c r="D22" s="7"/>
      <c r="E22" s="7" t="s">
        <v>775</v>
      </c>
      <c r="F22" s="7"/>
      <c r="G22" s="7"/>
      <c r="H22" s="7"/>
      <c r="I22" s="7"/>
      <c r="J22" s="7"/>
      <c r="K22" s="7"/>
      <c r="L22" s="9" t="s">
        <v>319</v>
      </c>
      <c r="M22" s="275" t="s">
        <v>150</v>
      </c>
      <c r="N22" s="7"/>
      <c r="O22" s="275" t="s">
        <v>150</v>
      </c>
      <c r="P22" s="7"/>
      <c r="Q22" s="276" t="s">
        <v>148</v>
      </c>
      <c r="R22" s="7"/>
      <c r="S22" s="275" t="s">
        <v>150</v>
      </c>
      <c r="T22" s="7"/>
      <c r="U22" s="275" t="s">
        <v>150</v>
      </c>
      <c r="V22" s="7"/>
      <c r="W22" s="276" t="s">
        <v>148</v>
      </c>
      <c r="X22" s="7"/>
      <c r="Y22" s="276" t="s">
        <v>148</v>
      </c>
      <c r="Z22" s="7"/>
      <c r="AA22" s="276" t="s">
        <v>148</v>
      </c>
      <c r="AB22" s="7"/>
      <c r="AC22" s="275" t="s">
        <v>150</v>
      </c>
      <c r="AD22" s="7"/>
    </row>
    <row r="23" spans="1:30" ht="29.45" customHeight="1" x14ac:dyDescent="0.2">
      <c r="A23" s="7"/>
      <c r="B23" s="7"/>
      <c r="C23" s="7"/>
      <c r="D23" s="7"/>
      <c r="E23" s="351" t="s">
        <v>776</v>
      </c>
      <c r="F23" s="351"/>
      <c r="G23" s="351"/>
      <c r="H23" s="351"/>
      <c r="I23" s="351"/>
      <c r="J23" s="351"/>
      <c r="K23" s="351"/>
      <c r="L23" s="9" t="s">
        <v>319</v>
      </c>
      <c r="M23" s="276">
        <v>2.4</v>
      </c>
      <c r="N23" s="280">
        <v>0.3</v>
      </c>
      <c r="O23" s="276">
        <v>1.8</v>
      </c>
      <c r="P23" s="280">
        <v>0.3</v>
      </c>
      <c r="Q23" s="276">
        <v>2.5</v>
      </c>
      <c r="R23" s="280">
        <v>0.4</v>
      </c>
      <c r="S23" s="276">
        <v>1.9</v>
      </c>
      <c r="T23" s="280">
        <v>0.5</v>
      </c>
      <c r="U23" s="276">
        <v>1.5</v>
      </c>
      <c r="V23" s="280">
        <v>0.6</v>
      </c>
      <c r="W23" s="275" t="s">
        <v>150</v>
      </c>
      <c r="X23" s="7"/>
      <c r="Y23" s="275" t="s">
        <v>150</v>
      </c>
      <c r="Z23" s="7"/>
      <c r="AA23" s="277">
        <v>11.2</v>
      </c>
      <c r="AB23" s="280">
        <v>4</v>
      </c>
      <c r="AC23" s="276">
        <v>2.2999999999999998</v>
      </c>
      <c r="AD23" s="280">
        <v>0.2</v>
      </c>
    </row>
    <row r="24" spans="1:30" ht="29.45" customHeight="1" x14ac:dyDescent="0.2">
      <c r="A24" s="7"/>
      <c r="B24" s="7"/>
      <c r="C24" s="7"/>
      <c r="D24" s="7"/>
      <c r="E24" s="351" t="s">
        <v>777</v>
      </c>
      <c r="F24" s="351"/>
      <c r="G24" s="351"/>
      <c r="H24" s="351"/>
      <c r="I24" s="351"/>
      <c r="J24" s="351"/>
      <c r="K24" s="351"/>
      <c r="L24" s="9" t="s">
        <v>319</v>
      </c>
      <c r="M24" s="276">
        <v>2.1</v>
      </c>
      <c r="N24" s="280">
        <v>0.3</v>
      </c>
      <c r="O24" s="276">
        <v>2.6</v>
      </c>
      <c r="P24" s="280">
        <v>0.4</v>
      </c>
      <c r="Q24" s="276">
        <v>3.1</v>
      </c>
      <c r="R24" s="280">
        <v>0.5</v>
      </c>
      <c r="S24" s="276">
        <v>1.2</v>
      </c>
      <c r="T24" s="280">
        <v>0.4</v>
      </c>
      <c r="U24" s="276">
        <v>2.4</v>
      </c>
      <c r="V24" s="280">
        <v>0.7</v>
      </c>
      <c r="W24" s="275" t="s">
        <v>150</v>
      </c>
      <c r="X24" s="7"/>
      <c r="Y24" s="275" t="s">
        <v>150</v>
      </c>
      <c r="Z24" s="7"/>
      <c r="AA24" s="275" t="s">
        <v>150</v>
      </c>
      <c r="AB24" s="7"/>
      <c r="AC24" s="276">
        <v>2.4</v>
      </c>
      <c r="AD24" s="280">
        <v>0.2</v>
      </c>
    </row>
    <row r="25" spans="1:30" ht="29.45" customHeight="1" x14ac:dyDescent="0.2">
      <c r="A25" s="7"/>
      <c r="B25" s="7"/>
      <c r="C25" s="7"/>
      <c r="D25" s="7"/>
      <c r="E25" s="351" t="s">
        <v>778</v>
      </c>
      <c r="F25" s="351"/>
      <c r="G25" s="351"/>
      <c r="H25" s="351"/>
      <c r="I25" s="351"/>
      <c r="J25" s="351"/>
      <c r="K25" s="351"/>
      <c r="L25" s="9" t="s">
        <v>319</v>
      </c>
      <c r="M25" s="276">
        <v>8</v>
      </c>
      <c r="N25" s="280">
        <v>0.6</v>
      </c>
      <c r="O25" s="276">
        <v>8.6</v>
      </c>
      <c r="P25" s="280">
        <v>0.7</v>
      </c>
      <c r="Q25" s="276">
        <v>6.8</v>
      </c>
      <c r="R25" s="280">
        <v>0.7</v>
      </c>
      <c r="S25" s="277">
        <v>15.8</v>
      </c>
      <c r="T25" s="280">
        <v>1.4</v>
      </c>
      <c r="U25" s="277">
        <v>21.8</v>
      </c>
      <c r="V25" s="280">
        <v>1.9</v>
      </c>
      <c r="W25" s="276">
        <v>3.4</v>
      </c>
      <c r="X25" s="280">
        <v>1.5</v>
      </c>
      <c r="Y25" s="276">
        <v>5.7</v>
      </c>
      <c r="Z25" s="280">
        <v>2.2000000000000002</v>
      </c>
      <c r="AA25" s="275" t="s">
        <v>150</v>
      </c>
      <c r="AB25" s="7"/>
      <c r="AC25" s="276">
        <v>9.6</v>
      </c>
      <c r="AD25" s="280">
        <v>0.4</v>
      </c>
    </row>
    <row r="26" spans="1:30" ht="16.5" customHeight="1" x14ac:dyDescent="0.2">
      <c r="A26" s="7"/>
      <c r="B26" s="7"/>
      <c r="C26" s="7"/>
      <c r="D26" s="7"/>
      <c r="E26" s="7" t="s">
        <v>779</v>
      </c>
      <c r="F26" s="7"/>
      <c r="G26" s="7"/>
      <c r="H26" s="7"/>
      <c r="I26" s="7"/>
      <c r="J26" s="7"/>
      <c r="K26" s="7"/>
      <c r="L26" s="9" t="s">
        <v>319</v>
      </c>
      <c r="M26" s="277">
        <v>33.6</v>
      </c>
      <c r="N26" s="280">
        <v>1.2</v>
      </c>
      <c r="O26" s="277">
        <v>39.299999999999997</v>
      </c>
      <c r="P26" s="280">
        <v>1.4</v>
      </c>
      <c r="Q26" s="277">
        <v>40.9</v>
      </c>
      <c r="R26" s="280">
        <v>1.7</v>
      </c>
      <c r="S26" s="277">
        <v>50.5</v>
      </c>
      <c r="T26" s="280">
        <v>2.6</v>
      </c>
      <c r="U26" s="277">
        <v>40.200000000000003</v>
      </c>
      <c r="V26" s="280">
        <v>2.8</v>
      </c>
      <c r="W26" s="277">
        <v>47.3</v>
      </c>
      <c r="X26" s="280">
        <v>5.6</v>
      </c>
      <c r="Y26" s="277">
        <v>42.6</v>
      </c>
      <c r="Z26" s="280">
        <v>6.1</v>
      </c>
      <c r="AA26" s="277">
        <v>58.3</v>
      </c>
      <c r="AB26" s="273">
        <v>10.6</v>
      </c>
      <c r="AC26" s="277">
        <v>39.4</v>
      </c>
      <c r="AD26" s="280">
        <v>0.7</v>
      </c>
    </row>
    <row r="27" spans="1:30" ht="16.5" customHeight="1" x14ac:dyDescent="0.2">
      <c r="A27" s="7"/>
      <c r="B27" s="7"/>
      <c r="C27" s="7"/>
      <c r="D27" s="7" t="s">
        <v>780</v>
      </c>
      <c r="E27" s="7"/>
      <c r="F27" s="7"/>
      <c r="G27" s="7"/>
      <c r="H27" s="7"/>
      <c r="I27" s="7"/>
      <c r="J27" s="7"/>
      <c r="K27" s="7"/>
      <c r="L27" s="9" t="s">
        <v>319</v>
      </c>
      <c r="M27" s="278">
        <v>481.3</v>
      </c>
      <c r="N27" s="280">
        <v>4.2</v>
      </c>
      <c r="O27" s="278">
        <v>479.8</v>
      </c>
      <c r="P27" s="280">
        <v>4.7</v>
      </c>
      <c r="Q27" s="278">
        <v>498.2</v>
      </c>
      <c r="R27" s="280">
        <v>5.6</v>
      </c>
      <c r="S27" s="278">
        <v>473.9</v>
      </c>
      <c r="T27" s="280">
        <v>7.7</v>
      </c>
      <c r="U27" s="278">
        <v>507.6</v>
      </c>
      <c r="V27" s="280">
        <v>8.8000000000000007</v>
      </c>
      <c r="W27" s="278">
        <v>545.5</v>
      </c>
      <c r="X27" s="273">
        <v>16.5</v>
      </c>
      <c r="Y27" s="278">
        <v>479.3</v>
      </c>
      <c r="Z27" s="273">
        <v>20.3</v>
      </c>
      <c r="AA27" s="278">
        <v>674.5</v>
      </c>
      <c r="AB27" s="273">
        <v>43.3</v>
      </c>
      <c r="AC27" s="278">
        <v>488.7</v>
      </c>
      <c r="AD27" s="280">
        <v>2.4</v>
      </c>
    </row>
    <row r="28" spans="1:30" ht="16.5" customHeight="1" x14ac:dyDescent="0.2">
      <c r="A28" s="7"/>
      <c r="B28" s="7"/>
      <c r="C28" s="7" t="s">
        <v>781</v>
      </c>
      <c r="D28" s="7"/>
      <c r="E28" s="7"/>
      <c r="F28" s="7"/>
      <c r="G28" s="7"/>
      <c r="H28" s="7"/>
      <c r="I28" s="7"/>
      <c r="J28" s="7"/>
      <c r="K28" s="7"/>
      <c r="L28" s="9"/>
      <c r="M28" s="10"/>
      <c r="N28" s="7"/>
      <c r="O28" s="10"/>
      <c r="P28" s="7"/>
      <c r="Q28" s="10"/>
      <c r="R28" s="7"/>
      <c r="S28" s="10"/>
      <c r="T28" s="7"/>
      <c r="U28" s="10"/>
      <c r="V28" s="7"/>
      <c r="W28" s="10"/>
      <c r="X28" s="7"/>
      <c r="Y28" s="10"/>
      <c r="Z28" s="7"/>
      <c r="AA28" s="10"/>
      <c r="AB28" s="7"/>
      <c r="AC28" s="10"/>
      <c r="AD28" s="7"/>
    </row>
    <row r="29" spans="1:30" ht="16.5" customHeight="1" x14ac:dyDescent="0.2">
      <c r="A29" s="7"/>
      <c r="B29" s="7"/>
      <c r="C29" s="7"/>
      <c r="D29" s="7" t="s">
        <v>759</v>
      </c>
      <c r="E29" s="7"/>
      <c r="F29" s="7"/>
      <c r="G29" s="7"/>
      <c r="H29" s="7"/>
      <c r="I29" s="7"/>
      <c r="J29" s="7"/>
      <c r="K29" s="7"/>
      <c r="L29" s="9"/>
      <c r="M29" s="10"/>
      <c r="N29" s="7"/>
      <c r="O29" s="10"/>
      <c r="P29" s="7"/>
      <c r="Q29" s="10"/>
      <c r="R29" s="7"/>
      <c r="S29" s="10"/>
      <c r="T29" s="7"/>
      <c r="U29" s="10"/>
      <c r="V29" s="7"/>
      <c r="W29" s="10"/>
      <c r="X29" s="7"/>
      <c r="Y29" s="10"/>
      <c r="Z29" s="7"/>
      <c r="AA29" s="10"/>
      <c r="AB29" s="7"/>
      <c r="AC29" s="10"/>
      <c r="AD29" s="7"/>
    </row>
    <row r="30" spans="1:30" ht="16.5" customHeight="1" x14ac:dyDescent="0.2">
      <c r="A30" s="7"/>
      <c r="B30" s="7"/>
      <c r="C30" s="7"/>
      <c r="D30" s="7"/>
      <c r="E30" s="7" t="s">
        <v>782</v>
      </c>
      <c r="F30" s="7"/>
      <c r="G30" s="7"/>
      <c r="H30" s="7"/>
      <c r="I30" s="7"/>
      <c r="J30" s="7"/>
      <c r="K30" s="7"/>
      <c r="L30" s="9" t="s">
        <v>319</v>
      </c>
      <c r="M30" s="276">
        <v>8.6999999999999993</v>
      </c>
      <c r="N30" s="280">
        <v>0.6</v>
      </c>
      <c r="O30" s="276">
        <v>8.3000000000000007</v>
      </c>
      <c r="P30" s="280">
        <v>0.6</v>
      </c>
      <c r="Q30" s="276">
        <v>6.5</v>
      </c>
      <c r="R30" s="280">
        <v>0.6</v>
      </c>
      <c r="S30" s="276">
        <v>7.7</v>
      </c>
      <c r="T30" s="280">
        <v>1</v>
      </c>
      <c r="U30" s="276">
        <v>6.6</v>
      </c>
      <c r="V30" s="280">
        <v>1</v>
      </c>
      <c r="W30" s="276">
        <v>8.1999999999999993</v>
      </c>
      <c r="X30" s="280">
        <v>2</v>
      </c>
      <c r="Y30" s="276">
        <v>7.4</v>
      </c>
      <c r="Z30" s="280">
        <v>2.5</v>
      </c>
      <c r="AA30" s="277">
        <v>10.1</v>
      </c>
      <c r="AB30" s="280">
        <v>4.9000000000000004</v>
      </c>
      <c r="AC30" s="276">
        <v>7.9</v>
      </c>
      <c r="AD30" s="280">
        <v>0.3</v>
      </c>
    </row>
    <row r="31" spans="1:30" ht="16.5" customHeight="1" x14ac:dyDescent="0.2">
      <c r="A31" s="7"/>
      <c r="B31" s="7"/>
      <c r="C31" s="7"/>
      <c r="D31" s="7"/>
      <c r="E31" s="7" t="s">
        <v>783</v>
      </c>
      <c r="F31" s="7"/>
      <c r="G31" s="7"/>
      <c r="H31" s="7"/>
      <c r="I31" s="7"/>
      <c r="J31" s="7"/>
      <c r="K31" s="7"/>
      <c r="L31" s="9" t="s">
        <v>319</v>
      </c>
      <c r="M31" s="278">
        <v>162.6</v>
      </c>
      <c r="N31" s="280">
        <v>2.5</v>
      </c>
      <c r="O31" s="278">
        <v>156</v>
      </c>
      <c r="P31" s="280">
        <v>2.8</v>
      </c>
      <c r="Q31" s="278">
        <v>165.6</v>
      </c>
      <c r="R31" s="280">
        <v>3.3</v>
      </c>
      <c r="S31" s="278">
        <v>140.1</v>
      </c>
      <c r="T31" s="280">
        <v>4.3</v>
      </c>
      <c r="U31" s="278">
        <v>163.1</v>
      </c>
      <c r="V31" s="280">
        <v>5.0999999999999996</v>
      </c>
      <c r="W31" s="278">
        <v>171</v>
      </c>
      <c r="X31" s="280">
        <v>9.3000000000000007</v>
      </c>
      <c r="Y31" s="278">
        <v>144.4</v>
      </c>
      <c r="Z31" s="273">
        <v>11.4</v>
      </c>
      <c r="AA31" s="278">
        <v>209.3</v>
      </c>
      <c r="AB31" s="273">
        <v>24.8</v>
      </c>
      <c r="AC31" s="278">
        <v>159.5</v>
      </c>
      <c r="AD31" s="280">
        <v>1.4</v>
      </c>
    </row>
    <row r="32" spans="1:30" ht="42.4" customHeight="1" x14ac:dyDescent="0.2">
      <c r="A32" s="7"/>
      <c r="B32" s="7"/>
      <c r="C32" s="7"/>
      <c r="D32" s="7"/>
      <c r="E32" s="351" t="s">
        <v>784</v>
      </c>
      <c r="F32" s="351"/>
      <c r="G32" s="351"/>
      <c r="H32" s="351"/>
      <c r="I32" s="351"/>
      <c r="J32" s="351"/>
      <c r="K32" s="351"/>
      <c r="L32" s="9" t="s">
        <v>319</v>
      </c>
      <c r="M32" s="276">
        <v>1.9</v>
      </c>
      <c r="N32" s="280">
        <v>0.3</v>
      </c>
      <c r="O32" s="276">
        <v>1.8</v>
      </c>
      <c r="P32" s="280">
        <v>0.3</v>
      </c>
      <c r="Q32" s="276">
        <v>1.4</v>
      </c>
      <c r="R32" s="280">
        <v>0.3</v>
      </c>
      <c r="S32" s="276">
        <v>1.7</v>
      </c>
      <c r="T32" s="280">
        <v>0.5</v>
      </c>
      <c r="U32" s="276">
        <v>1.2</v>
      </c>
      <c r="V32" s="280">
        <v>0.4</v>
      </c>
      <c r="W32" s="276">
        <v>2.5</v>
      </c>
      <c r="X32" s="280">
        <v>1.1000000000000001</v>
      </c>
      <c r="Y32" s="275" t="s">
        <v>150</v>
      </c>
      <c r="Z32" s="7"/>
      <c r="AA32" s="275" t="s">
        <v>150</v>
      </c>
      <c r="AB32" s="7"/>
      <c r="AC32" s="276">
        <v>1.7</v>
      </c>
      <c r="AD32" s="280">
        <v>0.1</v>
      </c>
    </row>
    <row r="33" spans="1:30" ht="16.5" customHeight="1" x14ac:dyDescent="0.2">
      <c r="A33" s="7"/>
      <c r="B33" s="7"/>
      <c r="C33" s="7"/>
      <c r="D33" s="7"/>
      <c r="E33" s="7" t="s">
        <v>785</v>
      </c>
      <c r="F33" s="7"/>
      <c r="G33" s="7"/>
      <c r="H33" s="7"/>
      <c r="I33" s="7"/>
      <c r="J33" s="7"/>
      <c r="K33" s="7"/>
      <c r="L33" s="9" t="s">
        <v>319</v>
      </c>
      <c r="M33" s="277">
        <v>22.6</v>
      </c>
      <c r="N33" s="280">
        <v>0.9</v>
      </c>
      <c r="O33" s="277">
        <v>20.9</v>
      </c>
      <c r="P33" s="280">
        <v>1</v>
      </c>
      <c r="Q33" s="277">
        <v>22.4</v>
      </c>
      <c r="R33" s="280">
        <v>1.2</v>
      </c>
      <c r="S33" s="277">
        <v>20.2</v>
      </c>
      <c r="T33" s="280">
        <v>1.6</v>
      </c>
      <c r="U33" s="277">
        <v>20.5</v>
      </c>
      <c r="V33" s="280">
        <v>1.8</v>
      </c>
      <c r="W33" s="277">
        <v>30.7</v>
      </c>
      <c r="X33" s="280">
        <v>3.9</v>
      </c>
      <c r="Y33" s="277">
        <v>15.7</v>
      </c>
      <c r="Z33" s="280">
        <v>3.8</v>
      </c>
      <c r="AA33" s="277">
        <v>53.5</v>
      </c>
      <c r="AB33" s="273">
        <v>12.6</v>
      </c>
      <c r="AC33" s="277">
        <v>22.1</v>
      </c>
      <c r="AD33" s="280">
        <v>0.5</v>
      </c>
    </row>
    <row r="34" spans="1:30" ht="16.5" customHeight="1" x14ac:dyDescent="0.2">
      <c r="A34" s="7"/>
      <c r="B34" s="7"/>
      <c r="C34" s="7"/>
      <c r="D34" s="7"/>
      <c r="E34" s="7" t="s">
        <v>786</v>
      </c>
      <c r="F34" s="7"/>
      <c r="G34" s="7"/>
      <c r="H34" s="7"/>
      <c r="I34" s="7"/>
      <c r="J34" s="7"/>
      <c r="K34" s="7"/>
      <c r="L34" s="9" t="s">
        <v>319</v>
      </c>
      <c r="M34" s="277">
        <v>34.200000000000003</v>
      </c>
      <c r="N34" s="280">
        <v>1.1000000000000001</v>
      </c>
      <c r="O34" s="277">
        <v>28.8</v>
      </c>
      <c r="P34" s="280">
        <v>1.1000000000000001</v>
      </c>
      <c r="Q34" s="277">
        <v>33.799999999999997</v>
      </c>
      <c r="R34" s="280">
        <v>1.4</v>
      </c>
      <c r="S34" s="277">
        <v>24.3</v>
      </c>
      <c r="T34" s="280">
        <v>1.7</v>
      </c>
      <c r="U34" s="277">
        <v>31.8</v>
      </c>
      <c r="V34" s="280">
        <v>2</v>
      </c>
      <c r="W34" s="277">
        <v>35.200000000000003</v>
      </c>
      <c r="X34" s="280">
        <v>4</v>
      </c>
      <c r="Y34" s="277">
        <v>33.799999999999997</v>
      </c>
      <c r="Z34" s="280">
        <v>5.4</v>
      </c>
      <c r="AA34" s="277">
        <v>58</v>
      </c>
      <c r="AB34" s="273">
        <v>15.3</v>
      </c>
      <c r="AC34" s="277">
        <v>31.7</v>
      </c>
      <c r="AD34" s="280">
        <v>0.6</v>
      </c>
    </row>
    <row r="35" spans="1:30" ht="16.5" customHeight="1" x14ac:dyDescent="0.2">
      <c r="A35" s="7"/>
      <c r="B35" s="7"/>
      <c r="C35" s="7"/>
      <c r="D35" s="7"/>
      <c r="E35" s="7" t="s">
        <v>787</v>
      </c>
      <c r="F35" s="7"/>
      <c r="G35" s="7"/>
      <c r="H35" s="7"/>
      <c r="I35" s="7"/>
      <c r="J35" s="7"/>
      <c r="K35" s="7"/>
      <c r="L35" s="9" t="s">
        <v>319</v>
      </c>
      <c r="M35" s="277">
        <v>29.8</v>
      </c>
      <c r="N35" s="280">
        <v>1</v>
      </c>
      <c r="O35" s="277">
        <v>32.5</v>
      </c>
      <c r="P35" s="280">
        <v>1.2</v>
      </c>
      <c r="Q35" s="277">
        <v>30.2</v>
      </c>
      <c r="R35" s="280">
        <v>1.4</v>
      </c>
      <c r="S35" s="277">
        <v>30.7</v>
      </c>
      <c r="T35" s="280">
        <v>2</v>
      </c>
      <c r="U35" s="277">
        <v>33.700000000000003</v>
      </c>
      <c r="V35" s="280">
        <v>2.2000000000000002</v>
      </c>
      <c r="W35" s="277">
        <v>31.3</v>
      </c>
      <c r="X35" s="280">
        <v>4</v>
      </c>
      <c r="Y35" s="277">
        <v>33.5</v>
      </c>
      <c r="Z35" s="280">
        <v>5.5</v>
      </c>
      <c r="AA35" s="277">
        <v>27.2</v>
      </c>
      <c r="AB35" s="280">
        <v>9.6999999999999993</v>
      </c>
      <c r="AC35" s="277">
        <v>31.1</v>
      </c>
      <c r="AD35" s="280">
        <v>0.6</v>
      </c>
    </row>
    <row r="36" spans="1:30" ht="16.5" customHeight="1" x14ac:dyDescent="0.2">
      <c r="A36" s="7"/>
      <c r="B36" s="7"/>
      <c r="C36" s="7"/>
      <c r="D36" s="7"/>
      <c r="E36" s="7" t="s">
        <v>788</v>
      </c>
      <c r="F36" s="7"/>
      <c r="G36" s="7"/>
      <c r="H36" s="7"/>
      <c r="I36" s="7"/>
      <c r="J36" s="7"/>
      <c r="K36" s="7"/>
      <c r="L36" s="9" t="s">
        <v>319</v>
      </c>
      <c r="M36" s="275" t="s">
        <v>150</v>
      </c>
      <c r="N36" s="7"/>
      <c r="O36" s="275" t="s">
        <v>150</v>
      </c>
      <c r="P36" s="7"/>
      <c r="Q36" s="275" t="s">
        <v>150</v>
      </c>
      <c r="R36" s="7"/>
      <c r="S36" s="276" t="s">
        <v>148</v>
      </c>
      <c r="T36" s="7"/>
      <c r="U36" s="276" t="s">
        <v>148</v>
      </c>
      <c r="V36" s="7"/>
      <c r="W36" s="276" t="s">
        <v>148</v>
      </c>
      <c r="X36" s="7"/>
      <c r="Y36" s="276" t="s">
        <v>148</v>
      </c>
      <c r="Z36" s="7"/>
      <c r="AA36" s="276" t="s">
        <v>148</v>
      </c>
      <c r="AB36" s="7"/>
      <c r="AC36" s="275" t="s">
        <v>150</v>
      </c>
      <c r="AD36" s="7"/>
    </row>
    <row r="37" spans="1:30" ht="16.5" customHeight="1" x14ac:dyDescent="0.2">
      <c r="A37" s="7"/>
      <c r="B37" s="7"/>
      <c r="C37" s="7"/>
      <c r="D37" s="7"/>
      <c r="E37" s="7" t="s">
        <v>789</v>
      </c>
      <c r="F37" s="7"/>
      <c r="G37" s="7"/>
      <c r="H37" s="7"/>
      <c r="I37" s="7"/>
      <c r="J37" s="7"/>
      <c r="K37" s="7"/>
      <c r="L37" s="9" t="s">
        <v>319</v>
      </c>
      <c r="M37" s="275" t="s">
        <v>150</v>
      </c>
      <c r="N37" s="7"/>
      <c r="O37" s="275" t="s">
        <v>150</v>
      </c>
      <c r="P37" s="7"/>
      <c r="Q37" s="275" t="s">
        <v>150</v>
      </c>
      <c r="R37" s="7"/>
      <c r="S37" s="275" t="s">
        <v>150</v>
      </c>
      <c r="T37" s="7"/>
      <c r="U37" s="276" t="s">
        <v>148</v>
      </c>
      <c r="V37" s="7"/>
      <c r="W37" s="276" t="s">
        <v>148</v>
      </c>
      <c r="X37" s="7"/>
      <c r="Y37" s="276" t="s">
        <v>148</v>
      </c>
      <c r="Z37" s="7"/>
      <c r="AA37" s="275" t="s">
        <v>150</v>
      </c>
      <c r="AB37" s="7"/>
      <c r="AC37" s="275" t="s">
        <v>150</v>
      </c>
      <c r="AD37" s="7"/>
    </row>
    <row r="38" spans="1:30" ht="16.5" customHeight="1" x14ac:dyDescent="0.2">
      <c r="A38" s="7"/>
      <c r="B38" s="7"/>
      <c r="C38" s="7"/>
      <c r="D38" s="7"/>
      <c r="E38" s="7" t="s">
        <v>790</v>
      </c>
      <c r="F38" s="7"/>
      <c r="G38" s="7"/>
      <c r="H38" s="7"/>
      <c r="I38" s="7"/>
      <c r="J38" s="7"/>
      <c r="K38" s="7"/>
      <c r="L38" s="9" t="s">
        <v>319</v>
      </c>
      <c r="M38" s="278">
        <v>131.9</v>
      </c>
      <c r="N38" s="280">
        <v>2.2000000000000002</v>
      </c>
      <c r="O38" s="278">
        <v>133.30000000000001</v>
      </c>
      <c r="P38" s="280">
        <v>2.5</v>
      </c>
      <c r="Q38" s="278">
        <v>133.9</v>
      </c>
      <c r="R38" s="280">
        <v>2.9</v>
      </c>
      <c r="S38" s="278">
        <v>111.3</v>
      </c>
      <c r="T38" s="280">
        <v>3.7</v>
      </c>
      <c r="U38" s="278">
        <v>120.9</v>
      </c>
      <c r="V38" s="280">
        <v>4.2</v>
      </c>
      <c r="W38" s="278">
        <v>151.9</v>
      </c>
      <c r="X38" s="280">
        <v>8.6</v>
      </c>
      <c r="Y38" s="278">
        <v>113.3</v>
      </c>
      <c r="Z38" s="273">
        <v>10</v>
      </c>
      <c r="AA38" s="278">
        <v>163</v>
      </c>
      <c r="AB38" s="273">
        <v>23.1</v>
      </c>
      <c r="AC38" s="278">
        <v>130.30000000000001</v>
      </c>
      <c r="AD38" s="280">
        <v>1.2</v>
      </c>
    </row>
    <row r="39" spans="1:30" ht="16.5" customHeight="1" x14ac:dyDescent="0.2">
      <c r="A39" s="7"/>
      <c r="B39" s="7"/>
      <c r="C39" s="7"/>
      <c r="D39" s="7"/>
      <c r="E39" s="7" t="s">
        <v>791</v>
      </c>
      <c r="F39" s="7"/>
      <c r="G39" s="7"/>
      <c r="H39" s="7"/>
      <c r="I39" s="7"/>
      <c r="J39" s="7"/>
      <c r="K39" s="7"/>
      <c r="L39" s="9" t="s">
        <v>319</v>
      </c>
      <c r="M39" s="277">
        <v>49.2</v>
      </c>
      <c r="N39" s="280">
        <v>1.3</v>
      </c>
      <c r="O39" s="277">
        <v>47.5</v>
      </c>
      <c r="P39" s="280">
        <v>1.5</v>
      </c>
      <c r="Q39" s="277">
        <v>48.1</v>
      </c>
      <c r="R39" s="280">
        <v>1.7</v>
      </c>
      <c r="S39" s="277">
        <v>56.2</v>
      </c>
      <c r="T39" s="280">
        <v>2.6</v>
      </c>
      <c r="U39" s="277">
        <v>48.2</v>
      </c>
      <c r="V39" s="280">
        <v>2.6</v>
      </c>
      <c r="W39" s="277">
        <v>56</v>
      </c>
      <c r="X39" s="280">
        <v>5.0999999999999996</v>
      </c>
      <c r="Y39" s="277">
        <v>42.3</v>
      </c>
      <c r="Z39" s="280">
        <v>6</v>
      </c>
      <c r="AA39" s="277">
        <v>68.2</v>
      </c>
      <c r="AB39" s="273">
        <v>14.7</v>
      </c>
      <c r="AC39" s="277">
        <v>49.3</v>
      </c>
      <c r="AD39" s="280">
        <v>0.8</v>
      </c>
    </row>
    <row r="40" spans="1:30" ht="16.5" customHeight="1" x14ac:dyDescent="0.2">
      <c r="A40" s="7"/>
      <c r="B40" s="7"/>
      <c r="C40" s="7"/>
      <c r="D40" s="7"/>
      <c r="E40" s="7" t="s">
        <v>792</v>
      </c>
      <c r="F40" s="7"/>
      <c r="G40" s="7"/>
      <c r="H40" s="7"/>
      <c r="I40" s="7"/>
      <c r="J40" s="7"/>
      <c r="K40" s="7"/>
      <c r="L40" s="9" t="s">
        <v>319</v>
      </c>
      <c r="M40" s="277">
        <v>19.899999999999999</v>
      </c>
      <c r="N40" s="280">
        <v>0.9</v>
      </c>
      <c r="O40" s="277">
        <v>20</v>
      </c>
      <c r="P40" s="280">
        <v>1</v>
      </c>
      <c r="Q40" s="277">
        <v>20.399999999999999</v>
      </c>
      <c r="R40" s="280">
        <v>1.1000000000000001</v>
      </c>
      <c r="S40" s="277">
        <v>19.5</v>
      </c>
      <c r="T40" s="280">
        <v>1.6</v>
      </c>
      <c r="U40" s="277">
        <v>20.6</v>
      </c>
      <c r="V40" s="280">
        <v>1.8</v>
      </c>
      <c r="W40" s="277">
        <v>24.3</v>
      </c>
      <c r="X40" s="280">
        <v>3.6</v>
      </c>
      <c r="Y40" s="277">
        <v>18.100000000000001</v>
      </c>
      <c r="Z40" s="280">
        <v>4</v>
      </c>
      <c r="AA40" s="277">
        <v>22.7</v>
      </c>
      <c r="AB40" s="280">
        <v>8.1</v>
      </c>
      <c r="AC40" s="277">
        <v>20.100000000000001</v>
      </c>
      <c r="AD40" s="280">
        <v>0.5</v>
      </c>
    </row>
    <row r="41" spans="1:30" ht="16.5" customHeight="1" x14ac:dyDescent="0.2">
      <c r="A41" s="7"/>
      <c r="B41" s="7"/>
      <c r="C41" s="7"/>
      <c r="D41" s="7"/>
      <c r="E41" s="7" t="s">
        <v>793</v>
      </c>
      <c r="F41" s="7"/>
      <c r="G41" s="7"/>
      <c r="H41" s="7"/>
      <c r="I41" s="7"/>
      <c r="J41" s="7"/>
      <c r="K41" s="7"/>
      <c r="L41" s="9" t="s">
        <v>319</v>
      </c>
      <c r="M41" s="276">
        <v>2</v>
      </c>
      <c r="N41" s="280">
        <v>0.3</v>
      </c>
      <c r="O41" s="276">
        <v>1.6</v>
      </c>
      <c r="P41" s="280">
        <v>0.3</v>
      </c>
      <c r="Q41" s="276">
        <v>2.1</v>
      </c>
      <c r="R41" s="280">
        <v>0.4</v>
      </c>
      <c r="S41" s="276">
        <v>1.9</v>
      </c>
      <c r="T41" s="280">
        <v>0.5</v>
      </c>
      <c r="U41" s="276">
        <v>1.3</v>
      </c>
      <c r="V41" s="280">
        <v>0.4</v>
      </c>
      <c r="W41" s="276">
        <v>2.8</v>
      </c>
      <c r="X41" s="280">
        <v>1.2</v>
      </c>
      <c r="Y41" s="275" t="s">
        <v>150</v>
      </c>
      <c r="Z41" s="7"/>
      <c r="AA41" s="275" t="s">
        <v>150</v>
      </c>
      <c r="AB41" s="7"/>
      <c r="AC41" s="276">
        <v>1.9</v>
      </c>
      <c r="AD41" s="280">
        <v>0.1</v>
      </c>
    </row>
    <row r="42" spans="1:30" ht="29.45" customHeight="1" x14ac:dyDescent="0.2">
      <c r="A42" s="7"/>
      <c r="B42" s="7"/>
      <c r="C42" s="7"/>
      <c r="D42" s="7"/>
      <c r="E42" s="351" t="s">
        <v>794</v>
      </c>
      <c r="F42" s="351"/>
      <c r="G42" s="351"/>
      <c r="H42" s="351"/>
      <c r="I42" s="351"/>
      <c r="J42" s="351"/>
      <c r="K42" s="351"/>
      <c r="L42" s="9" t="s">
        <v>319</v>
      </c>
      <c r="M42" s="276">
        <v>4.5</v>
      </c>
      <c r="N42" s="280">
        <v>0.4</v>
      </c>
      <c r="O42" s="276">
        <v>4.4000000000000004</v>
      </c>
      <c r="P42" s="280">
        <v>0.4</v>
      </c>
      <c r="Q42" s="276">
        <v>4.5999999999999996</v>
      </c>
      <c r="R42" s="280">
        <v>0.5</v>
      </c>
      <c r="S42" s="276">
        <v>3.2</v>
      </c>
      <c r="T42" s="280">
        <v>0.6</v>
      </c>
      <c r="U42" s="276">
        <v>3.8</v>
      </c>
      <c r="V42" s="280">
        <v>0.8</v>
      </c>
      <c r="W42" s="276">
        <v>6.1</v>
      </c>
      <c r="X42" s="280">
        <v>1.7</v>
      </c>
      <c r="Y42" s="275" t="s">
        <v>150</v>
      </c>
      <c r="Z42" s="7"/>
      <c r="AA42" s="275" t="s">
        <v>150</v>
      </c>
      <c r="AB42" s="7"/>
      <c r="AC42" s="276">
        <v>4.4000000000000004</v>
      </c>
      <c r="AD42" s="280">
        <v>0.2</v>
      </c>
    </row>
    <row r="43" spans="1:30" ht="16.5" customHeight="1" x14ac:dyDescent="0.2">
      <c r="A43" s="7"/>
      <c r="B43" s="7"/>
      <c r="C43" s="7"/>
      <c r="D43" s="7"/>
      <c r="E43" s="7" t="s">
        <v>795</v>
      </c>
      <c r="F43" s="7"/>
      <c r="G43" s="7"/>
      <c r="H43" s="7"/>
      <c r="I43" s="7"/>
      <c r="J43" s="7"/>
      <c r="K43" s="7"/>
      <c r="L43" s="9" t="s">
        <v>319</v>
      </c>
      <c r="M43" s="277">
        <v>11.3</v>
      </c>
      <c r="N43" s="280">
        <v>0.6</v>
      </c>
      <c r="O43" s="277">
        <v>13.9</v>
      </c>
      <c r="P43" s="280">
        <v>0.8</v>
      </c>
      <c r="Q43" s="277">
        <v>10.199999999999999</v>
      </c>
      <c r="R43" s="280">
        <v>0.8</v>
      </c>
      <c r="S43" s="277">
        <v>13.9</v>
      </c>
      <c r="T43" s="280">
        <v>1.3</v>
      </c>
      <c r="U43" s="276">
        <v>9.1</v>
      </c>
      <c r="V43" s="280">
        <v>1.1000000000000001</v>
      </c>
      <c r="W43" s="277">
        <v>10.7</v>
      </c>
      <c r="X43" s="280">
        <v>2.2999999999999998</v>
      </c>
      <c r="Y43" s="277">
        <v>11.4</v>
      </c>
      <c r="Z43" s="280">
        <v>3.2</v>
      </c>
      <c r="AA43" s="277">
        <v>24.7</v>
      </c>
      <c r="AB43" s="280">
        <v>9.5</v>
      </c>
      <c r="AC43" s="277">
        <v>11.9</v>
      </c>
      <c r="AD43" s="280">
        <v>0.4</v>
      </c>
    </row>
    <row r="44" spans="1:30" ht="16.5" customHeight="1" x14ac:dyDescent="0.2">
      <c r="A44" s="7"/>
      <c r="B44" s="7"/>
      <c r="C44" s="7"/>
      <c r="D44" s="7"/>
      <c r="E44" s="7" t="s">
        <v>796</v>
      </c>
      <c r="F44" s="7"/>
      <c r="G44" s="7"/>
      <c r="H44" s="7"/>
      <c r="I44" s="7"/>
      <c r="J44" s="7"/>
      <c r="K44" s="7"/>
      <c r="L44" s="9" t="s">
        <v>319</v>
      </c>
      <c r="M44" s="275" t="s">
        <v>150</v>
      </c>
      <c r="N44" s="7"/>
      <c r="O44" s="275" t="s">
        <v>150</v>
      </c>
      <c r="P44" s="7"/>
      <c r="Q44" s="275" t="s">
        <v>150</v>
      </c>
      <c r="R44" s="7"/>
      <c r="S44" s="276" t="s">
        <v>148</v>
      </c>
      <c r="T44" s="7"/>
      <c r="U44" s="275" t="s">
        <v>150</v>
      </c>
      <c r="V44" s="7"/>
      <c r="W44" s="276" t="s">
        <v>148</v>
      </c>
      <c r="X44" s="7"/>
      <c r="Y44" s="276" t="s">
        <v>148</v>
      </c>
      <c r="Z44" s="7"/>
      <c r="AA44" s="276" t="s">
        <v>148</v>
      </c>
      <c r="AB44" s="7"/>
      <c r="AC44" s="275" t="s">
        <v>150</v>
      </c>
      <c r="AD44" s="7"/>
    </row>
    <row r="45" spans="1:30" ht="16.5" customHeight="1" x14ac:dyDescent="0.2">
      <c r="A45" s="7"/>
      <c r="B45" s="7"/>
      <c r="C45" s="7"/>
      <c r="D45" s="7"/>
      <c r="E45" s="7" t="s">
        <v>797</v>
      </c>
      <c r="F45" s="7"/>
      <c r="G45" s="7"/>
      <c r="H45" s="7"/>
      <c r="I45" s="7"/>
      <c r="J45" s="7"/>
      <c r="K45" s="7"/>
      <c r="L45" s="9" t="s">
        <v>319</v>
      </c>
      <c r="M45" s="276">
        <v>2.7</v>
      </c>
      <c r="N45" s="280">
        <v>0.4</v>
      </c>
      <c r="O45" s="276">
        <v>2</v>
      </c>
      <c r="P45" s="280">
        <v>0.4</v>
      </c>
      <c r="Q45" s="276">
        <v>2.9</v>
      </c>
      <c r="R45" s="280">
        <v>0.5</v>
      </c>
      <c r="S45" s="276">
        <v>1.8</v>
      </c>
      <c r="T45" s="280">
        <v>0.5</v>
      </c>
      <c r="U45" s="276">
        <v>1.4</v>
      </c>
      <c r="V45" s="280">
        <v>0.6</v>
      </c>
      <c r="W45" s="275" t="s">
        <v>150</v>
      </c>
      <c r="X45" s="7"/>
      <c r="Y45" s="275" t="s">
        <v>150</v>
      </c>
      <c r="Z45" s="7"/>
      <c r="AA45" s="275" t="s">
        <v>150</v>
      </c>
      <c r="AB45" s="7"/>
      <c r="AC45" s="276">
        <v>2.2999999999999998</v>
      </c>
      <c r="AD45" s="280">
        <v>0.2</v>
      </c>
    </row>
    <row r="46" spans="1:30" ht="29.45" customHeight="1" x14ac:dyDescent="0.2">
      <c r="A46" s="7"/>
      <c r="B46" s="7"/>
      <c r="C46" s="7"/>
      <c r="D46" s="7"/>
      <c r="E46" s="351" t="s">
        <v>798</v>
      </c>
      <c r="F46" s="351"/>
      <c r="G46" s="351"/>
      <c r="H46" s="351"/>
      <c r="I46" s="351"/>
      <c r="J46" s="351"/>
      <c r="K46" s="351"/>
      <c r="L46" s="9" t="s">
        <v>319</v>
      </c>
      <c r="M46" s="276">
        <v>2.7</v>
      </c>
      <c r="N46" s="280">
        <v>0.4</v>
      </c>
      <c r="O46" s="276">
        <v>2.9</v>
      </c>
      <c r="P46" s="280">
        <v>0.4</v>
      </c>
      <c r="Q46" s="276">
        <v>2.8</v>
      </c>
      <c r="R46" s="280">
        <v>0.5</v>
      </c>
      <c r="S46" s="276">
        <v>1.9</v>
      </c>
      <c r="T46" s="280">
        <v>0.5</v>
      </c>
      <c r="U46" s="276">
        <v>2.9</v>
      </c>
      <c r="V46" s="280">
        <v>0.8</v>
      </c>
      <c r="W46" s="275" t="s">
        <v>150</v>
      </c>
      <c r="X46" s="7"/>
      <c r="Y46" s="275" t="s">
        <v>150</v>
      </c>
      <c r="Z46" s="7"/>
      <c r="AA46" s="275" t="s">
        <v>150</v>
      </c>
      <c r="AB46" s="7"/>
      <c r="AC46" s="276">
        <v>2.7</v>
      </c>
      <c r="AD46" s="280">
        <v>0.2</v>
      </c>
    </row>
    <row r="47" spans="1:30" ht="29.45" customHeight="1" x14ac:dyDescent="0.2">
      <c r="A47" s="7"/>
      <c r="B47" s="7"/>
      <c r="C47" s="7"/>
      <c r="D47" s="7"/>
      <c r="E47" s="351" t="s">
        <v>799</v>
      </c>
      <c r="F47" s="351"/>
      <c r="G47" s="351"/>
      <c r="H47" s="351"/>
      <c r="I47" s="351"/>
      <c r="J47" s="351"/>
      <c r="K47" s="351"/>
      <c r="L47" s="9" t="s">
        <v>319</v>
      </c>
      <c r="M47" s="276">
        <v>7.2</v>
      </c>
      <c r="N47" s="280">
        <v>0.5</v>
      </c>
      <c r="O47" s="276">
        <v>7.9</v>
      </c>
      <c r="P47" s="280">
        <v>0.6</v>
      </c>
      <c r="Q47" s="276">
        <v>4.7</v>
      </c>
      <c r="R47" s="280">
        <v>0.6</v>
      </c>
      <c r="S47" s="277">
        <v>10.5</v>
      </c>
      <c r="T47" s="280">
        <v>1.2</v>
      </c>
      <c r="U47" s="277">
        <v>22</v>
      </c>
      <c r="V47" s="280">
        <v>2</v>
      </c>
      <c r="W47" s="276">
        <v>4.0999999999999996</v>
      </c>
      <c r="X47" s="280">
        <v>1.6</v>
      </c>
      <c r="Y47" s="275" t="s">
        <v>150</v>
      </c>
      <c r="Z47" s="7"/>
      <c r="AA47" s="275" t="s">
        <v>150</v>
      </c>
      <c r="AB47" s="7"/>
      <c r="AC47" s="276">
        <v>8.1999999999999993</v>
      </c>
      <c r="AD47" s="280">
        <v>0.3</v>
      </c>
    </row>
    <row r="48" spans="1:30" ht="16.5" customHeight="1" x14ac:dyDescent="0.2">
      <c r="A48" s="7"/>
      <c r="B48" s="7"/>
      <c r="C48" s="7"/>
      <c r="D48" s="7"/>
      <c r="E48" s="7" t="s">
        <v>800</v>
      </c>
      <c r="F48" s="7"/>
      <c r="G48" s="7"/>
      <c r="H48" s="7"/>
      <c r="I48" s="7"/>
      <c r="J48" s="7"/>
      <c r="K48" s="7"/>
      <c r="L48" s="9" t="s">
        <v>319</v>
      </c>
      <c r="M48" s="277">
        <v>36.200000000000003</v>
      </c>
      <c r="N48" s="280">
        <v>1.3</v>
      </c>
      <c r="O48" s="277">
        <v>43.5</v>
      </c>
      <c r="P48" s="280">
        <v>1.5</v>
      </c>
      <c r="Q48" s="277">
        <v>42.2</v>
      </c>
      <c r="R48" s="280">
        <v>1.8</v>
      </c>
      <c r="S48" s="277">
        <v>49.6</v>
      </c>
      <c r="T48" s="280">
        <v>2.6</v>
      </c>
      <c r="U48" s="277">
        <v>42.9</v>
      </c>
      <c r="V48" s="280">
        <v>2.9</v>
      </c>
      <c r="W48" s="277">
        <v>50.8</v>
      </c>
      <c r="X48" s="280">
        <v>5.8</v>
      </c>
      <c r="Y48" s="277">
        <v>32.5</v>
      </c>
      <c r="Z48" s="280">
        <v>5.4</v>
      </c>
      <c r="AA48" s="277">
        <v>61.2</v>
      </c>
      <c r="AB48" s="273">
        <v>10.8</v>
      </c>
      <c r="AC48" s="277">
        <v>41.7</v>
      </c>
      <c r="AD48" s="280">
        <v>0.8</v>
      </c>
    </row>
    <row r="49" spans="1:30" ht="16.5" customHeight="1" x14ac:dyDescent="0.2">
      <c r="A49" s="7"/>
      <c r="B49" s="7"/>
      <c r="C49" s="7"/>
      <c r="D49" s="7" t="s">
        <v>801</v>
      </c>
      <c r="E49" s="7"/>
      <c r="F49" s="7"/>
      <c r="G49" s="7"/>
      <c r="H49" s="7"/>
      <c r="I49" s="7"/>
      <c r="J49" s="7"/>
      <c r="K49" s="7"/>
      <c r="L49" s="9" t="s">
        <v>319</v>
      </c>
      <c r="M49" s="278">
        <v>527.29999999999995</v>
      </c>
      <c r="N49" s="280">
        <v>4.4000000000000004</v>
      </c>
      <c r="O49" s="278">
        <v>530.6</v>
      </c>
      <c r="P49" s="280">
        <v>5</v>
      </c>
      <c r="Q49" s="278">
        <v>532</v>
      </c>
      <c r="R49" s="280">
        <v>5.8</v>
      </c>
      <c r="S49" s="278">
        <v>494.7</v>
      </c>
      <c r="T49" s="280">
        <v>8</v>
      </c>
      <c r="U49" s="278">
        <v>530.1</v>
      </c>
      <c r="V49" s="280">
        <v>9.1</v>
      </c>
      <c r="W49" s="278">
        <v>590.20000000000005</v>
      </c>
      <c r="X49" s="273">
        <v>17.399999999999999</v>
      </c>
      <c r="Y49" s="278">
        <v>465.7</v>
      </c>
      <c r="Z49" s="273">
        <v>20.3</v>
      </c>
      <c r="AA49" s="278">
        <v>726.1</v>
      </c>
      <c r="AB49" s="273">
        <v>47.2</v>
      </c>
      <c r="AC49" s="278">
        <v>528.20000000000005</v>
      </c>
      <c r="AD49" s="280">
        <v>2.6</v>
      </c>
    </row>
    <row r="50" spans="1:30" ht="16.5" customHeight="1" x14ac:dyDescent="0.2">
      <c r="A50" s="7"/>
      <c r="B50" s="7"/>
      <c r="C50" s="7" t="s">
        <v>640</v>
      </c>
      <c r="D50" s="7"/>
      <c r="E50" s="7"/>
      <c r="F50" s="7"/>
      <c r="G50" s="7"/>
      <c r="H50" s="7"/>
      <c r="I50" s="7"/>
      <c r="J50" s="7"/>
      <c r="K50" s="7"/>
      <c r="L50" s="9"/>
      <c r="M50" s="10"/>
      <c r="N50" s="7"/>
      <c r="O50" s="10"/>
      <c r="P50" s="7"/>
      <c r="Q50" s="10"/>
      <c r="R50" s="7"/>
      <c r="S50" s="10"/>
      <c r="T50" s="7"/>
      <c r="U50" s="10"/>
      <c r="V50" s="7"/>
      <c r="W50" s="10"/>
      <c r="X50" s="7"/>
      <c r="Y50" s="10"/>
      <c r="Z50" s="7"/>
      <c r="AA50" s="10"/>
      <c r="AB50" s="7"/>
      <c r="AC50" s="10"/>
      <c r="AD50" s="7"/>
    </row>
    <row r="51" spans="1:30" ht="16.5" customHeight="1" x14ac:dyDescent="0.2">
      <c r="A51" s="7"/>
      <c r="B51" s="7"/>
      <c r="C51" s="7"/>
      <c r="D51" s="7" t="s">
        <v>759</v>
      </c>
      <c r="E51" s="7"/>
      <c r="F51" s="7"/>
      <c r="G51" s="7"/>
      <c r="H51" s="7"/>
      <c r="I51" s="7"/>
      <c r="J51" s="7"/>
      <c r="K51" s="7"/>
      <c r="L51" s="9"/>
      <c r="M51" s="10"/>
      <c r="N51" s="7"/>
      <c r="O51" s="10"/>
      <c r="P51" s="7"/>
      <c r="Q51" s="10"/>
      <c r="R51" s="7"/>
      <c r="S51" s="10"/>
      <c r="T51" s="7"/>
      <c r="U51" s="10"/>
      <c r="V51" s="7"/>
      <c r="W51" s="10"/>
      <c r="X51" s="7"/>
      <c r="Y51" s="10"/>
      <c r="Z51" s="7"/>
      <c r="AA51" s="10"/>
      <c r="AB51" s="7"/>
      <c r="AC51" s="10"/>
      <c r="AD51" s="7"/>
    </row>
    <row r="52" spans="1:30" ht="16.5" customHeight="1" x14ac:dyDescent="0.2">
      <c r="A52" s="7"/>
      <c r="B52" s="7"/>
      <c r="C52" s="7"/>
      <c r="D52" s="7"/>
      <c r="E52" s="7" t="s">
        <v>782</v>
      </c>
      <c r="F52" s="7"/>
      <c r="G52" s="7"/>
      <c r="H52" s="7"/>
      <c r="I52" s="7"/>
      <c r="J52" s="7"/>
      <c r="K52" s="7"/>
      <c r="L52" s="9" t="s">
        <v>319</v>
      </c>
      <c r="M52" s="276">
        <v>8.4</v>
      </c>
      <c r="N52" s="280">
        <v>0.6</v>
      </c>
      <c r="O52" s="276">
        <v>7.9</v>
      </c>
      <c r="P52" s="280">
        <v>0.6</v>
      </c>
      <c r="Q52" s="276">
        <v>6.6</v>
      </c>
      <c r="R52" s="280">
        <v>0.7</v>
      </c>
      <c r="S52" s="276">
        <v>7.1</v>
      </c>
      <c r="T52" s="280">
        <v>1</v>
      </c>
      <c r="U52" s="276">
        <v>7.2</v>
      </c>
      <c r="V52" s="280">
        <v>1.1000000000000001</v>
      </c>
      <c r="W52" s="276">
        <v>6.1</v>
      </c>
      <c r="X52" s="280">
        <v>1.8</v>
      </c>
      <c r="Y52" s="276">
        <v>7.9</v>
      </c>
      <c r="Z52" s="280">
        <v>2.7</v>
      </c>
      <c r="AA52" s="275" t="s">
        <v>150</v>
      </c>
      <c r="AB52" s="7"/>
      <c r="AC52" s="276">
        <v>7.7</v>
      </c>
      <c r="AD52" s="280">
        <v>0.3</v>
      </c>
    </row>
    <row r="53" spans="1:30" ht="16.5" customHeight="1" x14ac:dyDescent="0.2">
      <c r="A53" s="7"/>
      <c r="B53" s="7"/>
      <c r="C53" s="7"/>
      <c r="D53" s="7"/>
      <c r="E53" s="7" t="s">
        <v>783</v>
      </c>
      <c r="F53" s="7"/>
      <c r="G53" s="7"/>
      <c r="H53" s="7"/>
      <c r="I53" s="7"/>
      <c r="J53" s="7"/>
      <c r="K53" s="7"/>
      <c r="L53" s="9" t="s">
        <v>319</v>
      </c>
      <c r="M53" s="278">
        <v>159.4</v>
      </c>
      <c r="N53" s="280">
        <v>2.5</v>
      </c>
      <c r="O53" s="278">
        <v>147.4</v>
      </c>
      <c r="P53" s="280">
        <v>2.7</v>
      </c>
      <c r="Q53" s="278">
        <v>164.3</v>
      </c>
      <c r="R53" s="280">
        <v>3.3</v>
      </c>
      <c r="S53" s="278">
        <v>151.9</v>
      </c>
      <c r="T53" s="280">
        <v>4.5</v>
      </c>
      <c r="U53" s="278">
        <v>165.2</v>
      </c>
      <c r="V53" s="280">
        <v>5.2</v>
      </c>
      <c r="W53" s="278">
        <v>164.5</v>
      </c>
      <c r="X53" s="280">
        <v>9.1999999999999993</v>
      </c>
      <c r="Y53" s="278">
        <v>146.5</v>
      </c>
      <c r="Z53" s="273">
        <v>11.8</v>
      </c>
      <c r="AA53" s="278">
        <v>212.9</v>
      </c>
      <c r="AB53" s="273">
        <v>25.4</v>
      </c>
      <c r="AC53" s="278">
        <v>157.19999999999999</v>
      </c>
      <c r="AD53" s="280">
        <v>1.4</v>
      </c>
    </row>
    <row r="54" spans="1:30" ht="42.4" customHeight="1" x14ac:dyDescent="0.2">
      <c r="A54" s="7"/>
      <c r="B54" s="7"/>
      <c r="C54" s="7"/>
      <c r="D54" s="7"/>
      <c r="E54" s="351" t="s">
        <v>784</v>
      </c>
      <c r="F54" s="351"/>
      <c r="G54" s="351"/>
      <c r="H54" s="351"/>
      <c r="I54" s="351"/>
      <c r="J54" s="351"/>
      <c r="K54" s="351"/>
      <c r="L54" s="9" t="s">
        <v>319</v>
      </c>
      <c r="M54" s="276">
        <v>1.5</v>
      </c>
      <c r="N54" s="280">
        <v>0.2</v>
      </c>
      <c r="O54" s="276">
        <v>1.5</v>
      </c>
      <c r="P54" s="280">
        <v>0.3</v>
      </c>
      <c r="Q54" s="276">
        <v>1.7</v>
      </c>
      <c r="R54" s="280">
        <v>0.3</v>
      </c>
      <c r="S54" s="276">
        <v>1.5</v>
      </c>
      <c r="T54" s="280">
        <v>0.5</v>
      </c>
      <c r="U54" s="276">
        <v>1.6</v>
      </c>
      <c r="V54" s="280">
        <v>0.5</v>
      </c>
      <c r="W54" s="275" t="s">
        <v>150</v>
      </c>
      <c r="X54" s="7"/>
      <c r="Y54" s="275" t="s">
        <v>150</v>
      </c>
      <c r="Z54" s="7"/>
      <c r="AA54" s="275" t="s">
        <v>150</v>
      </c>
      <c r="AB54" s="7"/>
      <c r="AC54" s="276">
        <v>1.6</v>
      </c>
      <c r="AD54" s="280">
        <v>0.1</v>
      </c>
    </row>
    <row r="55" spans="1:30" ht="16.5" customHeight="1" x14ac:dyDescent="0.2">
      <c r="A55" s="7"/>
      <c r="B55" s="7"/>
      <c r="C55" s="7"/>
      <c r="D55" s="7"/>
      <c r="E55" s="7" t="s">
        <v>785</v>
      </c>
      <c r="F55" s="7"/>
      <c r="G55" s="7"/>
      <c r="H55" s="7"/>
      <c r="I55" s="7"/>
      <c r="J55" s="7"/>
      <c r="K55" s="7"/>
      <c r="L55" s="9" t="s">
        <v>319</v>
      </c>
      <c r="M55" s="277">
        <v>22.2</v>
      </c>
      <c r="N55" s="280">
        <v>0.9</v>
      </c>
      <c r="O55" s="277">
        <v>18.100000000000001</v>
      </c>
      <c r="P55" s="280">
        <v>0.9</v>
      </c>
      <c r="Q55" s="277">
        <v>21.3</v>
      </c>
      <c r="R55" s="280">
        <v>1.2</v>
      </c>
      <c r="S55" s="277">
        <v>20.9</v>
      </c>
      <c r="T55" s="280">
        <v>1.7</v>
      </c>
      <c r="U55" s="277">
        <v>21.5</v>
      </c>
      <c r="V55" s="280">
        <v>1.8</v>
      </c>
      <c r="W55" s="277">
        <v>27.6</v>
      </c>
      <c r="X55" s="280">
        <v>3.8</v>
      </c>
      <c r="Y55" s="277">
        <v>20.3</v>
      </c>
      <c r="Z55" s="280">
        <v>4.3</v>
      </c>
      <c r="AA55" s="277">
        <v>48.7</v>
      </c>
      <c r="AB55" s="273">
        <v>11.8</v>
      </c>
      <c r="AC55" s="277">
        <v>21.1</v>
      </c>
      <c r="AD55" s="280">
        <v>0.5</v>
      </c>
    </row>
    <row r="56" spans="1:30" ht="16.5" customHeight="1" x14ac:dyDescent="0.2">
      <c r="A56" s="7"/>
      <c r="B56" s="7"/>
      <c r="C56" s="7"/>
      <c r="D56" s="7"/>
      <c r="E56" s="7" t="s">
        <v>786</v>
      </c>
      <c r="F56" s="7"/>
      <c r="G56" s="7"/>
      <c r="H56" s="7"/>
      <c r="I56" s="7"/>
      <c r="J56" s="7"/>
      <c r="K56" s="7"/>
      <c r="L56" s="9" t="s">
        <v>319</v>
      </c>
      <c r="M56" s="277">
        <v>32.4</v>
      </c>
      <c r="N56" s="280">
        <v>1.1000000000000001</v>
      </c>
      <c r="O56" s="277">
        <v>25.8</v>
      </c>
      <c r="P56" s="280">
        <v>1.1000000000000001</v>
      </c>
      <c r="Q56" s="277">
        <v>32.6</v>
      </c>
      <c r="R56" s="280">
        <v>1.4</v>
      </c>
      <c r="S56" s="277">
        <v>21.7</v>
      </c>
      <c r="T56" s="280">
        <v>1.7</v>
      </c>
      <c r="U56" s="277">
        <v>33.6</v>
      </c>
      <c r="V56" s="280">
        <v>2.1</v>
      </c>
      <c r="W56" s="277">
        <v>35.700000000000003</v>
      </c>
      <c r="X56" s="280">
        <v>4.0999999999999996</v>
      </c>
      <c r="Y56" s="277">
        <v>36.799999999999997</v>
      </c>
      <c r="Z56" s="280">
        <v>5.7</v>
      </c>
      <c r="AA56" s="277">
        <v>55.3</v>
      </c>
      <c r="AB56" s="273">
        <v>15.7</v>
      </c>
      <c r="AC56" s="277">
        <v>30</v>
      </c>
      <c r="AD56" s="280">
        <v>0.6</v>
      </c>
    </row>
    <row r="57" spans="1:30" ht="16.5" customHeight="1" x14ac:dyDescent="0.2">
      <c r="A57" s="7"/>
      <c r="B57" s="7"/>
      <c r="C57" s="7"/>
      <c r="D57" s="7"/>
      <c r="E57" s="7" t="s">
        <v>787</v>
      </c>
      <c r="F57" s="7"/>
      <c r="G57" s="7"/>
      <c r="H57" s="7"/>
      <c r="I57" s="7"/>
      <c r="J57" s="7"/>
      <c r="K57" s="7"/>
      <c r="L57" s="9" t="s">
        <v>319</v>
      </c>
      <c r="M57" s="277">
        <v>28.1</v>
      </c>
      <c r="N57" s="280">
        <v>1</v>
      </c>
      <c r="O57" s="277">
        <v>30.2</v>
      </c>
      <c r="P57" s="280">
        <v>1.2</v>
      </c>
      <c r="Q57" s="277">
        <v>27.9</v>
      </c>
      <c r="R57" s="280">
        <v>1.4</v>
      </c>
      <c r="S57" s="277">
        <v>30.6</v>
      </c>
      <c r="T57" s="280">
        <v>2</v>
      </c>
      <c r="U57" s="277">
        <v>33.4</v>
      </c>
      <c r="V57" s="280">
        <v>2.2000000000000002</v>
      </c>
      <c r="W57" s="277">
        <v>24.9</v>
      </c>
      <c r="X57" s="280">
        <v>3.7</v>
      </c>
      <c r="Y57" s="277">
        <v>32.299999999999997</v>
      </c>
      <c r="Z57" s="280">
        <v>5.5</v>
      </c>
      <c r="AA57" s="277">
        <v>25.8</v>
      </c>
      <c r="AB57" s="280">
        <v>9.9</v>
      </c>
      <c r="AC57" s="277">
        <v>29.2</v>
      </c>
      <c r="AD57" s="280">
        <v>0.6</v>
      </c>
    </row>
    <row r="58" spans="1:30" ht="16.5" customHeight="1" x14ac:dyDescent="0.2">
      <c r="A58" s="7"/>
      <c r="B58" s="7"/>
      <c r="C58" s="7"/>
      <c r="D58" s="7"/>
      <c r="E58" s="7" t="s">
        <v>788</v>
      </c>
      <c r="F58" s="7"/>
      <c r="G58" s="7"/>
      <c r="H58" s="7"/>
      <c r="I58" s="7"/>
      <c r="J58" s="7"/>
      <c r="K58" s="7"/>
      <c r="L58" s="9" t="s">
        <v>319</v>
      </c>
      <c r="M58" s="275" t="s">
        <v>150</v>
      </c>
      <c r="N58" s="7"/>
      <c r="O58" s="275" t="s">
        <v>150</v>
      </c>
      <c r="P58" s="7"/>
      <c r="Q58" s="276" t="s">
        <v>148</v>
      </c>
      <c r="R58" s="7"/>
      <c r="S58" s="275" t="s">
        <v>150</v>
      </c>
      <c r="T58" s="7"/>
      <c r="U58" s="275" t="s">
        <v>150</v>
      </c>
      <c r="V58" s="7"/>
      <c r="W58" s="275" t="s">
        <v>150</v>
      </c>
      <c r="X58" s="7"/>
      <c r="Y58" s="276" t="s">
        <v>148</v>
      </c>
      <c r="Z58" s="7"/>
      <c r="AA58" s="276" t="s">
        <v>148</v>
      </c>
      <c r="AB58" s="7"/>
      <c r="AC58" s="275" t="s">
        <v>150</v>
      </c>
      <c r="AD58" s="7"/>
    </row>
    <row r="59" spans="1:30" ht="16.5" customHeight="1" x14ac:dyDescent="0.2">
      <c r="A59" s="7"/>
      <c r="B59" s="7"/>
      <c r="C59" s="7"/>
      <c r="D59" s="7"/>
      <c r="E59" s="7" t="s">
        <v>789</v>
      </c>
      <c r="F59" s="7"/>
      <c r="G59" s="7"/>
      <c r="H59" s="7"/>
      <c r="I59" s="7"/>
      <c r="J59" s="7"/>
      <c r="K59" s="7"/>
      <c r="L59" s="9" t="s">
        <v>319</v>
      </c>
      <c r="M59" s="275" t="s">
        <v>150</v>
      </c>
      <c r="N59" s="7"/>
      <c r="O59" s="275" t="s">
        <v>150</v>
      </c>
      <c r="P59" s="7"/>
      <c r="Q59" s="275" t="s">
        <v>150</v>
      </c>
      <c r="R59" s="7"/>
      <c r="S59" s="276" t="s">
        <v>148</v>
      </c>
      <c r="T59" s="7"/>
      <c r="U59" s="276" t="s">
        <v>148</v>
      </c>
      <c r="V59" s="7"/>
      <c r="W59" s="275" t="s">
        <v>150</v>
      </c>
      <c r="X59" s="7"/>
      <c r="Y59" s="275" t="s">
        <v>150</v>
      </c>
      <c r="Z59" s="7"/>
      <c r="AA59" s="275" t="s">
        <v>150</v>
      </c>
      <c r="AB59" s="7"/>
      <c r="AC59" s="275" t="s">
        <v>150</v>
      </c>
      <c r="AD59" s="7"/>
    </row>
    <row r="60" spans="1:30" ht="16.5" customHeight="1" x14ac:dyDescent="0.2">
      <c r="A60" s="7"/>
      <c r="B60" s="7"/>
      <c r="C60" s="7"/>
      <c r="D60" s="7"/>
      <c r="E60" s="7" t="s">
        <v>790</v>
      </c>
      <c r="F60" s="7"/>
      <c r="G60" s="7"/>
      <c r="H60" s="7"/>
      <c r="I60" s="7"/>
      <c r="J60" s="7"/>
      <c r="K60" s="7"/>
      <c r="L60" s="9" t="s">
        <v>319</v>
      </c>
      <c r="M60" s="278">
        <v>135.4</v>
      </c>
      <c r="N60" s="280">
        <v>2.2000000000000002</v>
      </c>
      <c r="O60" s="278">
        <v>121.2</v>
      </c>
      <c r="P60" s="280">
        <v>2.4</v>
      </c>
      <c r="Q60" s="278">
        <v>135.1</v>
      </c>
      <c r="R60" s="280">
        <v>3</v>
      </c>
      <c r="S60" s="278">
        <v>118.8</v>
      </c>
      <c r="T60" s="280">
        <v>3.9</v>
      </c>
      <c r="U60" s="278">
        <v>132.9</v>
      </c>
      <c r="V60" s="280">
        <v>4.4000000000000004</v>
      </c>
      <c r="W60" s="278">
        <v>151.69999999999999</v>
      </c>
      <c r="X60" s="280">
        <v>8.6999999999999993</v>
      </c>
      <c r="Y60" s="278">
        <v>123.2</v>
      </c>
      <c r="Z60" s="273">
        <v>10.6</v>
      </c>
      <c r="AA60" s="278">
        <v>159.9</v>
      </c>
      <c r="AB60" s="273">
        <v>22.9</v>
      </c>
      <c r="AC60" s="278">
        <v>130.5</v>
      </c>
      <c r="AD60" s="280">
        <v>1.3</v>
      </c>
    </row>
    <row r="61" spans="1:30" ht="16.5" customHeight="1" x14ac:dyDescent="0.2">
      <c r="A61" s="7"/>
      <c r="B61" s="7"/>
      <c r="C61" s="7"/>
      <c r="D61" s="7"/>
      <c r="E61" s="7" t="s">
        <v>791</v>
      </c>
      <c r="F61" s="7"/>
      <c r="G61" s="7"/>
      <c r="H61" s="7"/>
      <c r="I61" s="7"/>
      <c r="J61" s="7"/>
      <c r="K61" s="7"/>
      <c r="L61" s="9" t="s">
        <v>319</v>
      </c>
      <c r="M61" s="277">
        <v>46.2</v>
      </c>
      <c r="N61" s="280">
        <v>1.3</v>
      </c>
      <c r="O61" s="277">
        <v>41.7</v>
      </c>
      <c r="P61" s="280">
        <v>1.4</v>
      </c>
      <c r="Q61" s="277">
        <v>46.6</v>
      </c>
      <c r="R61" s="280">
        <v>1.7</v>
      </c>
      <c r="S61" s="277">
        <v>48.2</v>
      </c>
      <c r="T61" s="280">
        <v>2.5</v>
      </c>
      <c r="U61" s="277">
        <v>46.3</v>
      </c>
      <c r="V61" s="280">
        <v>2.6</v>
      </c>
      <c r="W61" s="277">
        <v>48.7</v>
      </c>
      <c r="X61" s="280">
        <v>4.9000000000000004</v>
      </c>
      <c r="Y61" s="277">
        <v>44.4</v>
      </c>
      <c r="Z61" s="280">
        <v>6.4</v>
      </c>
      <c r="AA61" s="277">
        <v>61.5</v>
      </c>
      <c r="AB61" s="273">
        <v>14.4</v>
      </c>
      <c r="AC61" s="277">
        <v>45.5</v>
      </c>
      <c r="AD61" s="280">
        <v>0.7</v>
      </c>
    </row>
    <row r="62" spans="1:30" ht="16.5" customHeight="1" x14ac:dyDescent="0.2">
      <c r="A62" s="7"/>
      <c r="B62" s="7"/>
      <c r="C62" s="7"/>
      <c r="D62" s="7"/>
      <c r="E62" s="7" t="s">
        <v>792</v>
      </c>
      <c r="F62" s="7"/>
      <c r="G62" s="7"/>
      <c r="H62" s="7"/>
      <c r="I62" s="7"/>
      <c r="J62" s="7"/>
      <c r="K62" s="7"/>
      <c r="L62" s="9" t="s">
        <v>319</v>
      </c>
      <c r="M62" s="277">
        <v>19.7</v>
      </c>
      <c r="N62" s="280">
        <v>0.9</v>
      </c>
      <c r="O62" s="277">
        <v>17</v>
      </c>
      <c r="P62" s="280">
        <v>0.9</v>
      </c>
      <c r="Q62" s="277">
        <v>20.2</v>
      </c>
      <c r="R62" s="280">
        <v>1.2</v>
      </c>
      <c r="S62" s="277">
        <v>18.7</v>
      </c>
      <c r="T62" s="280">
        <v>1.6</v>
      </c>
      <c r="U62" s="277">
        <v>20.2</v>
      </c>
      <c r="V62" s="280">
        <v>1.8</v>
      </c>
      <c r="W62" s="277">
        <v>21.7</v>
      </c>
      <c r="X62" s="280">
        <v>3.3</v>
      </c>
      <c r="Y62" s="277">
        <v>24.4</v>
      </c>
      <c r="Z62" s="280">
        <v>4.7</v>
      </c>
      <c r="AA62" s="277">
        <v>26.3</v>
      </c>
      <c r="AB62" s="280">
        <v>9.1999999999999993</v>
      </c>
      <c r="AC62" s="277">
        <v>19.2</v>
      </c>
      <c r="AD62" s="280">
        <v>0.5</v>
      </c>
    </row>
    <row r="63" spans="1:30" ht="16.5" customHeight="1" x14ac:dyDescent="0.2">
      <c r="A63" s="7"/>
      <c r="B63" s="7"/>
      <c r="C63" s="7"/>
      <c r="D63" s="7"/>
      <c r="E63" s="7" t="s">
        <v>793</v>
      </c>
      <c r="F63" s="7"/>
      <c r="G63" s="7"/>
      <c r="H63" s="7"/>
      <c r="I63" s="7"/>
      <c r="J63" s="7"/>
      <c r="K63" s="7"/>
      <c r="L63" s="9" t="s">
        <v>319</v>
      </c>
      <c r="M63" s="276">
        <v>1.9</v>
      </c>
      <c r="N63" s="280">
        <v>0.3</v>
      </c>
      <c r="O63" s="276">
        <v>1.4</v>
      </c>
      <c r="P63" s="280">
        <v>0.3</v>
      </c>
      <c r="Q63" s="276">
        <v>2.1</v>
      </c>
      <c r="R63" s="280">
        <v>0.4</v>
      </c>
      <c r="S63" s="276">
        <v>1.9</v>
      </c>
      <c r="T63" s="280">
        <v>0.5</v>
      </c>
      <c r="U63" s="276">
        <v>1.8</v>
      </c>
      <c r="V63" s="280">
        <v>0.5</v>
      </c>
      <c r="W63" s="276">
        <v>2.5</v>
      </c>
      <c r="X63" s="280">
        <v>1.1000000000000001</v>
      </c>
      <c r="Y63" s="275" t="s">
        <v>150</v>
      </c>
      <c r="Z63" s="7"/>
      <c r="AA63" s="275" t="s">
        <v>150</v>
      </c>
      <c r="AB63" s="7"/>
      <c r="AC63" s="276">
        <v>1.8</v>
      </c>
      <c r="AD63" s="280">
        <v>0.1</v>
      </c>
    </row>
    <row r="64" spans="1:30" ht="29.45" customHeight="1" x14ac:dyDescent="0.2">
      <c r="A64" s="7"/>
      <c r="B64" s="7"/>
      <c r="C64" s="7"/>
      <c r="D64" s="7"/>
      <c r="E64" s="351" t="s">
        <v>794</v>
      </c>
      <c r="F64" s="351"/>
      <c r="G64" s="351"/>
      <c r="H64" s="351"/>
      <c r="I64" s="351"/>
      <c r="J64" s="351"/>
      <c r="K64" s="351"/>
      <c r="L64" s="9" t="s">
        <v>319</v>
      </c>
      <c r="M64" s="276">
        <v>4.4000000000000004</v>
      </c>
      <c r="N64" s="280">
        <v>0.4</v>
      </c>
      <c r="O64" s="276">
        <v>3.9</v>
      </c>
      <c r="P64" s="280">
        <v>0.4</v>
      </c>
      <c r="Q64" s="276">
        <v>4.4000000000000004</v>
      </c>
      <c r="R64" s="280">
        <v>0.5</v>
      </c>
      <c r="S64" s="276">
        <v>3.1</v>
      </c>
      <c r="T64" s="280">
        <v>0.6</v>
      </c>
      <c r="U64" s="276">
        <v>4.3</v>
      </c>
      <c r="V64" s="280">
        <v>0.8</v>
      </c>
      <c r="W64" s="276">
        <v>4.9000000000000004</v>
      </c>
      <c r="X64" s="280">
        <v>1.5</v>
      </c>
      <c r="Y64" s="276">
        <v>8.1999999999999993</v>
      </c>
      <c r="Z64" s="280">
        <v>2.7</v>
      </c>
      <c r="AA64" s="275" t="s">
        <v>150</v>
      </c>
      <c r="AB64" s="7"/>
      <c r="AC64" s="276">
        <v>4.2</v>
      </c>
      <c r="AD64" s="280">
        <v>0.2</v>
      </c>
    </row>
    <row r="65" spans="1:30" ht="16.5" customHeight="1" x14ac:dyDescent="0.2">
      <c r="A65" s="7"/>
      <c r="B65" s="7"/>
      <c r="C65" s="7"/>
      <c r="D65" s="7"/>
      <c r="E65" s="7" t="s">
        <v>795</v>
      </c>
      <c r="F65" s="7"/>
      <c r="G65" s="7"/>
      <c r="H65" s="7"/>
      <c r="I65" s="7"/>
      <c r="J65" s="7"/>
      <c r="K65" s="7"/>
      <c r="L65" s="9" t="s">
        <v>319</v>
      </c>
      <c r="M65" s="277">
        <v>10.1</v>
      </c>
      <c r="N65" s="280">
        <v>0.6</v>
      </c>
      <c r="O65" s="277">
        <v>11</v>
      </c>
      <c r="P65" s="280">
        <v>0.7</v>
      </c>
      <c r="Q65" s="276">
        <v>9.8000000000000007</v>
      </c>
      <c r="R65" s="280">
        <v>0.8</v>
      </c>
      <c r="S65" s="277">
        <v>14.6</v>
      </c>
      <c r="T65" s="280">
        <v>1.4</v>
      </c>
      <c r="U65" s="276">
        <v>9.3000000000000007</v>
      </c>
      <c r="V65" s="280">
        <v>1.2</v>
      </c>
      <c r="W65" s="277">
        <v>11.3</v>
      </c>
      <c r="X65" s="280">
        <v>2.2999999999999998</v>
      </c>
      <c r="Y65" s="276">
        <v>8.3000000000000007</v>
      </c>
      <c r="Z65" s="280">
        <v>2.7</v>
      </c>
      <c r="AA65" s="277">
        <v>19.5</v>
      </c>
      <c r="AB65" s="280">
        <v>8.8000000000000007</v>
      </c>
      <c r="AC65" s="277">
        <v>10.7</v>
      </c>
      <c r="AD65" s="280">
        <v>0.4</v>
      </c>
    </row>
    <row r="66" spans="1:30" ht="16.5" customHeight="1" x14ac:dyDescent="0.2">
      <c r="A66" s="7"/>
      <c r="B66" s="7"/>
      <c r="C66" s="7"/>
      <c r="D66" s="7"/>
      <c r="E66" s="7" t="s">
        <v>796</v>
      </c>
      <c r="F66" s="7"/>
      <c r="G66" s="7"/>
      <c r="H66" s="7"/>
      <c r="I66" s="7"/>
      <c r="J66" s="7"/>
      <c r="K66" s="7"/>
      <c r="L66" s="9" t="s">
        <v>319</v>
      </c>
      <c r="M66" s="275" t="s">
        <v>150</v>
      </c>
      <c r="N66" s="7"/>
      <c r="O66" s="275" t="s">
        <v>150</v>
      </c>
      <c r="P66" s="7"/>
      <c r="Q66" s="275" t="s">
        <v>150</v>
      </c>
      <c r="R66" s="7"/>
      <c r="S66" s="275" t="s">
        <v>150</v>
      </c>
      <c r="T66" s="7"/>
      <c r="U66" s="275" t="s">
        <v>150</v>
      </c>
      <c r="V66" s="7"/>
      <c r="W66" s="276" t="s">
        <v>148</v>
      </c>
      <c r="X66" s="7"/>
      <c r="Y66" s="276" t="s">
        <v>148</v>
      </c>
      <c r="Z66" s="7"/>
      <c r="AA66" s="276" t="s">
        <v>148</v>
      </c>
      <c r="AB66" s="7"/>
      <c r="AC66" s="275" t="s">
        <v>150</v>
      </c>
      <c r="AD66" s="7"/>
    </row>
    <row r="67" spans="1:30" ht="16.5" customHeight="1" x14ac:dyDescent="0.2">
      <c r="A67" s="7"/>
      <c r="B67" s="7"/>
      <c r="C67" s="7"/>
      <c r="D67" s="7"/>
      <c r="E67" s="7" t="s">
        <v>797</v>
      </c>
      <c r="F67" s="7"/>
      <c r="G67" s="7"/>
      <c r="H67" s="7"/>
      <c r="I67" s="7"/>
      <c r="J67" s="7"/>
      <c r="K67" s="7"/>
      <c r="L67" s="9" t="s">
        <v>319</v>
      </c>
      <c r="M67" s="276">
        <v>2.2999999999999998</v>
      </c>
      <c r="N67" s="280">
        <v>0.3</v>
      </c>
      <c r="O67" s="276">
        <v>2.2999999999999998</v>
      </c>
      <c r="P67" s="280">
        <v>0.4</v>
      </c>
      <c r="Q67" s="276">
        <v>2.2999999999999998</v>
      </c>
      <c r="R67" s="280">
        <v>0.4</v>
      </c>
      <c r="S67" s="276">
        <v>1.7</v>
      </c>
      <c r="T67" s="280">
        <v>0.5</v>
      </c>
      <c r="U67" s="276">
        <v>2</v>
      </c>
      <c r="V67" s="280">
        <v>0.7</v>
      </c>
      <c r="W67" s="275" t="s">
        <v>150</v>
      </c>
      <c r="X67" s="7"/>
      <c r="Y67" s="275" t="s">
        <v>150</v>
      </c>
      <c r="Z67" s="7"/>
      <c r="AA67" s="276">
        <v>7.8</v>
      </c>
      <c r="AB67" s="280">
        <v>3.3</v>
      </c>
      <c r="AC67" s="276">
        <v>2.2999999999999998</v>
      </c>
      <c r="AD67" s="280">
        <v>0.2</v>
      </c>
    </row>
    <row r="68" spans="1:30" ht="29.45" customHeight="1" x14ac:dyDescent="0.2">
      <c r="A68" s="7"/>
      <c r="B68" s="7"/>
      <c r="C68" s="7"/>
      <c r="D68" s="7"/>
      <c r="E68" s="351" t="s">
        <v>798</v>
      </c>
      <c r="F68" s="351"/>
      <c r="G68" s="351"/>
      <c r="H68" s="351"/>
      <c r="I68" s="351"/>
      <c r="J68" s="351"/>
      <c r="K68" s="351"/>
      <c r="L68" s="9" t="s">
        <v>319</v>
      </c>
      <c r="M68" s="276">
        <v>2.1</v>
      </c>
      <c r="N68" s="280">
        <v>0.3</v>
      </c>
      <c r="O68" s="276">
        <v>2.6</v>
      </c>
      <c r="P68" s="280">
        <v>0.4</v>
      </c>
      <c r="Q68" s="276">
        <v>2.7</v>
      </c>
      <c r="R68" s="280">
        <v>0.5</v>
      </c>
      <c r="S68" s="276">
        <v>2.5</v>
      </c>
      <c r="T68" s="280">
        <v>0.6</v>
      </c>
      <c r="U68" s="276">
        <v>2.8</v>
      </c>
      <c r="V68" s="280">
        <v>0.8</v>
      </c>
      <c r="W68" s="275" t="s">
        <v>150</v>
      </c>
      <c r="X68" s="7"/>
      <c r="Y68" s="275" t="s">
        <v>150</v>
      </c>
      <c r="Z68" s="7"/>
      <c r="AA68" s="275" t="s">
        <v>150</v>
      </c>
      <c r="AB68" s="7"/>
      <c r="AC68" s="276">
        <v>2.5</v>
      </c>
      <c r="AD68" s="280">
        <v>0.2</v>
      </c>
    </row>
    <row r="69" spans="1:30" ht="29.45" customHeight="1" x14ac:dyDescent="0.2">
      <c r="A69" s="7"/>
      <c r="B69" s="7"/>
      <c r="C69" s="7"/>
      <c r="D69" s="7"/>
      <c r="E69" s="351" t="s">
        <v>799</v>
      </c>
      <c r="F69" s="351"/>
      <c r="G69" s="351"/>
      <c r="H69" s="351"/>
      <c r="I69" s="351"/>
      <c r="J69" s="351"/>
      <c r="K69" s="351"/>
      <c r="L69" s="9" t="s">
        <v>319</v>
      </c>
      <c r="M69" s="276">
        <v>4.9000000000000004</v>
      </c>
      <c r="N69" s="280">
        <v>0.4</v>
      </c>
      <c r="O69" s="276">
        <v>4.4000000000000004</v>
      </c>
      <c r="P69" s="280">
        <v>0.5</v>
      </c>
      <c r="Q69" s="276">
        <v>4.0999999999999996</v>
      </c>
      <c r="R69" s="280">
        <v>0.5</v>
      </c>
      <c r="S69" s="276">
        <v>7.2</v>
      </c>
      <c r="T69" s="280">
        <v>1</v>
      </c>
      <c r="U69" s="276">
        <v>7</v>
      </c>
      <c r="V69" s="280">
        <v>1.1000000000000001</v>
      </c>
      <c r="W69" s="275" t="s">
        <v>150</v>
      </c>
      <c r="X69" s="7"/>
      <c r="Y69" s="275" t="s">
        <v>150</v>
      </c>
      <c r="Z69" s="7"/>
      <c r="AA69" s="275" t="s">
        <v>150</v>
      </c>
      <c r="AB69" s="7"/>
      <c r="AC69" s="276">
        <v>4.9000000000000004</v>
      </c>
      <c r="AD69" s="280">
        <v>0.3</v>
      </c>
    </row>
    <row r="70" spans="1:30" ht="16.5" customHeight="1" x14ac:dyDescent="0.2">
      <c r="A70" s="7"/>
      <c r="B70" s="7"/>
      <c r="C70" s="7"/>
      <c r="D70" s="7"/>
      <c r="E70" s="7" t="s">
        <v>800</v>
      </c>
      <c r="F70" s="7"/>
      <c r="G70" s="7"/>
      <c r="H70" s="7"/>
      <c r="I70" s="7"/>
      <c r="J70" s="7"/>
      <c r="K70" s="7"/>
      <c r="L70" s="9" t="s">
        <v>319</v>
      </c>
      <c r="M70" s="277">
        <v>36.9</v>
      </c>
      <c r="N70" s="280">
        <v>1.3</v>
      </c>
      <c r="O70" s="277">
        <v>37</v>
      </c>
      <c r="P70" s="280">
        <v>1.4</v>
      </c>
      <c r="Q70" s="277">
        <v>43</v>
      </c>
      <c r="R70" s="280">
        <v>1.8</v>
      </c>
      <c r="S70" s="277">
        <v>49.1</v>
      </c>
      <c r="T70" s="280">
        <v>2.7</v>
      </c>
      <c r="U70" s="277">
        <v>38.1</v>
      </c>
      <c r="V70" s="280">
        <v>2.8</v>
      </c>
      <c r="W70" s="277">
        <v>48.9</v>
      </c>
      <c r="X70" s="280">
        <v>5.8</v>
      </c>
      <c r="Y70" s="277">
        <v>40.200000000000003</v>
      </c>
      <c r="Z70" s="280">
        <v>6.1</v>
      </c>
      <c r="AA70" s="277">
        <v>74.7</v>
      </c>
      <c r="AB70" s="273">
        <v>13.3</v>
      </c>
      <c r="AC70" s="277">
        <v>40.1</v>
      </c>
      <c r="AD70" s="280">
        <v>0.8</v>
      </c>
    </row>
    <row r="71" spans="1:30" ht="16.5" customHeight="1" x14ac:dyDescent="0.2">
      <c r="A71" s="7"/>
      <c r="B71" s="7"/>
      <c r="C71" s="7"/>
      <c r="D71" s="7" t="s">
        <v>802</v>
      </c>
      <c r="E71" s="7"/>
      <c r="F71" s="7"/>
      <c r="G71" s="7"/>
      <c r="H71" s="7"/>
      <c r="I71" s="7"/>
      <c r="J71" s="7"/>
      <c r="K71" s="7"/>
      <c r="L71" s="9" t="s">
        <v>319</v>
      </c>
      <c r="M71" s="278">
        <v>516.20000000000005</v>
      </c>
      <c r="N71" s="280">
        <v>4.4000000000000004</v>
      </c>
      <c r="O71" s="278">
        <v>470.9</v>
      </c>
      <c r="P71" s="280">
        <v>4.8</v>
      </c>
      <c r="Q71" s="278">
        <v>524.79999999999995</v>
      </c>
      <c r="R71" s="280">
        <v>5.9</v>
      </c>
      <c r="S71" s="278">
        <v>499.6</v>
      </c>
      <c r="T71" s="280">
        <v>8.1999999999999993</v>
      </c>
      <c r="U71" s="278">
        <v>527.6</v>
      </c>
      <c r="V71" s="280">
        <v>9.1</v>
      </c>
      <c r="W71" s="278">
        <v>558.70000000000005</v>
      </c>
      <c r="X71" s="273">
        <v>17.2</v>
      </c>
      <c r="Y71" s="278">
        <v>502.9</v>
      </c>
      <c r="Z71" s="273">
        <v>21.5</v>
      </c>
      <c r="AA71" s="278">
        <v>723.6</v>
      </c>
      <c r="AB71" s="273">
        <v>48</v>
      </c>
      <c r="AC71" s="278">
        <v>507.9</v>
      </c>
      <c r="AD71" s="280">
        <v>2.5</v>
      </c>
    </row>
    <row r="72" spans="1:30" ht="16.5" customHeight="1" x14ac:dyDescent="0.2">
      <c r="A72" s="7"/>
      <c r="B72" s="7"/>
      <c r="C72" s="7" t="s">
        <v>641</v>
      </c>
      <c r="D72" s="7"/>
      <c r="E72" s="7"/>
      <c r="F72" s="7"/>
      <c r="G72" s="7"/>
      <c r="H72" s="7"/>
      <c r="I72" s="7"/>
      <c r="J72" s="7"/>
      <c r="K72" s="7"/>
      <c r="L72" s="9"/>
      <c r="M72" s="10"/>
      <c r="N72" s="7"/>
      <c r="O72" s="10"/>
      <c r="P72" s="7"/>
      <c r="Q72" s="10"/>
      <c r="R72" s="7"/>
      <c r="S72" s="10"/>
      <c r="T72" s="7"/>
      <c r="U72" s="10"/>
      <c r="V72" s="7"/>
      <c r="W72" s="10"/>
      <c r="X72" s="7"/>
      <c r="Y72" s="10"/>
      <c r="Z72" s="7"/>
      <c r="AA72" s="10"/>
      <c r="AB72" s="7"/>
      <c r="AC72" s="10"/>
      <c r="AD72" s="7"/>
    </row>
    <row r="73" spans="1:30" ht="16.5" customHeight="1" x14ac:dyDescent="0.2">
      <c r="A73" s="7"/>
      <c r="B73" s="7"/>
      <c r="C73" s="7"/>
      <c r="D73" s="7" t="s">
        <v>759</v>
      </c>
      <c r="E73" s="7"/>
      <c r="F73" s="7"/>
      <c r="G73" s="7"/>
      <c r="H73" s="7"/>
      <c r="I73" s="7"/>
      <c r="J73" s="7"/>
      <c r="K73" s="7"/>
      <c r="L73" s="9"/>
      <c r="M73" s="10"/>
      <c r="N73" s="7"/>
      <c r="O73" s="10"/>
      <c r="P73" s="7"/>
      <c r="Q73" s="10"/>
      <c r="R73" s="7"/>
      <c r="S73" s="10"/>
      <c r="T73" s="7"/>
      <c r="U73" s="10"/>
      <c r="V73" s="7"/>
      <c r="W73" s="10"/>
      <c r="X73" s="7"/>
      <c r="Y73" s="10"/>
      <c r="Z73" s="7"/>
      <c r="AA73" s="10"/>
      <c r="AB73" s="7"/>
      <c r="AC73" s="10"/>
      <c r="AD73" s="7"/>
    </row>
    <row r="74" spans="1:30" ht="16.5" customHeight="1" x14ac:dyDescent="0.2">
      <c r="A74" s="7"/>
      <c r="B74" s="7"/>
      <c r="C74" s="7"/>
      <c r="D74" s="7"/>
      <c r="E74" s="7" t="s">
        <v>782</v>
      </c>
      <c r="F74" s="7"/>
      <c r="G74" s="7"/>
      <c r="H74" s="7"/>
      <c r="I74" s="7"/>
      <c r="J74" s="7"/>
      <c r="K74" s="7"/>
      <c r="L74" s="9" t="s">
        <v>319</v>
      </c>
      <c r="M74" s="276">
        <v>9.6</v>
      </c>
      <c r="N74" s="280">
        <v>0.6</v>
      </c>
      <c r="O74" s="276">
        <v>8.5</v>
      </c>
      <c r="P74" s="280">
        <v>0.6</v>
      </c>
      <c r="Q74" s="276">
        <v>7.9</v>
      </c>
      <c r="R74" s="280">
        <v>0.7</v>
      </c>
      <c r="S74" s="276">
        <v>8</v>
      </c>
      <c r="T74" s="280">
        <v>1</v>
      </c>
      <c r="U74" s="276">
        <v>7.7</v>
      </c>
      <c r="V74" s="280">
        <v>1.1000000000000001</v>
      </c>
      <c r="W74" s="276">
        <v>8.1</v>
      </c>
      <c r="X74" s="280">
        <v>2</v>
      </c>
      <c r="Y74" s="276">
        <v>8.9</v>
      </c>
      <c r="Z74" s="280">
        <v>2.9</v>
      </c>
      <c r="AA74" s="275" t="s">
        <v>150</v>
      </c>
      <c r="AB74" s="7"/>
      <c r="AC74" s="276">
        <v>8.6999999999999993</v>
      </c>
      <c r="AD74" s="280">
        <v>0.3</v>
      </c>
    </row>
    <row r="75" spans="1:30" ht="16.5" customHeight="1" x14ac:dyDescent="0.2">
      <c r="A75" s="7"/>
      <c r="B75" s="7"/>
      <c r="C75" s="7"/>
      <c r="D75" s="7"/>
      <c r="E75" s="7" t="s">
        <v>783</v>
      </c>
      <c r="F75" s="7"/>
      <c r="G75" s="7"/>
      <c r="H75" s="7"/>
      <c r="I75" s="7"/>
      <c r="J75" s="7"/>
      <c r="K75" s="7"/>
      <c r="L75" s="9" t="s">
        <v>319</v>
      </c>
      <c r="M75" s="278">
        <v>151.6</v>
      </c>
      <c r="N75" s="280">
        <v>2.5</v>
      </c>
      <c r="O75" s="278">
        <v>151.9</v>
      </c>
      <c r="P75" s="280">
        <v>2.8</v>
      </c>
      <c r="Q75" s="278">
        <v>168.1</v>
      </c>
      <c r="R75" s="280">
        <v>3.4</v>
      </c>
      <c r="S75" s="278">
        <v>151</v>
      </c>
      <c r="T75" s="280">
        <v>4.5999999999999996</v>
      </c>
      <c r="U75" s="278">
        <v>162.30000000000001</v>
      </c>
      <c r="V75" s="280">
        <v>5.2</v>
      </c>
      <c r="W75" s="278">
        <v>181.7</v>
      </c>
      <c r="X75" s="280">
        <v>9.8000000000000007</v>
      </c>
      <c r="Y75" s="278">
        <v>167.9</v>
      </c>
      <c r="Z75" s="273">
        <v>12.8</v>
      </c>
      <c r="AA75" s="278">
        <v>207.1</v>
      </c>
      <c r="AB75" s="273">
        <v>25.8</v>
      </c>
      <c r="AC75" s="278">
        <v>156.9</v>
      </c>
      <c r="AD75" s="280">
        <v>1.4</v>
      </c>
    </row>
    <row r="76" spans="1:30" ht="42.4" customHeight="1" x14ac:dyDescent="0.2">
      <c r="A76" s="7"/>
      <c r="B76" s="7"/>
      <c r="C76" s="7"/>
      <c r="D76" s="7"/>
      <c r="E76" s="351" t="s">
        <v>784</v>
      </c>
      <c r="F76" s="351"/>
      <c r="G76" s="351"/>
      <c r="H76" s="351"/>
      <c r="I76" s="351"/>
      <c r="J76" s="351"/>
      <c r="K76" s="351"/>
      <c r="L76" s="9" t="s">
        <v>319</v>
      </c>
      <c r="M76" s="276">
        <v>1.9</v>
      </c>
      <c r="N76" s="280">
        <v>0.3</v>
      </c>
      <c r="O76" s="276">
        <v>1.8</v>
      </c>
      <c r="P76" s="280">
        <v>0.3</v>
      </c>
      <c r="Q76" s="276">
        <v>1.3</v>
      </c>
      <c r="R76" s="280">
        <v>0.3</v>
      </c>
      <c r="S76" s="276">
        <v>2</v>
      </c>
      <c r="T76" s="280">
        <v>0.5</v>
      </c>
      <c r="U76" s="276">
        <v>1.7</v>
      </c>
      <c r="V76" s="280">
        <v>0.5</v>
      </c>
      <c r="W76" s="275" t="s">
        <v>150</v>
      </c>
      <c r="X76" s="7"/>
      <c r="Y76" s="275" t="s">
        <v>150</v>
      </c>
      <c r="Z76" s="7"/>
      <c r="AA76" s="275" t="s">
        <v>150</v>
      </c>
      <c r="AB76" s="7"/>
      <c r="AC76" s="276">
        <v>1.8</v>
      </c>
      <c r="AD76" s="280">
        <v>0.2</v>
      </c>
    </row>
    <row r="77" spans="1:30" ht="16.5" customHeight="1" x14ac:dyDescent="0.2">
      <c r="A77" s="7"/>
      <c r="B77" s="7"/>
      <c r="C77" s="7"/>
      <c r="D77" s="7"/>
      <c r="E77" s="7" t="s">
        <v>785</v>
      </c>
      <c r="F77" s="7"/>
      <c r="G77" s="7"/>
      <c r="H77" s="7"/>
      <c r="I77" s="7"/>
      <c r="J77" s="7"/>
      <c r="K77" s="7"/>
      <c r="L77" s="9" t="s">
        <v>319</v>
      </c>
      <c r="M77" s="277">
        <v>22.6</v>
      </c>
      <c r="N77" s="280">
        <v>0.9</v>
      </c>
      <c r="O77" s="277">
        <v>20</v>
      </c>
      <c r="P77" s="280">
        <v>1</v>
      </c>
      <c r="Q77" s="277">
        <v>23</v>
      </c>
      <c r="R77" s="280">
        <v>1.3</v>
      </c>
      <c r="S77" s="277">
        <v>21.5</v>
      </c>
      <c r="T77" s="280">
        <v>1.7</v>
      </c>
      <c r="U77" s="277">
        <v>24.4</v>
      </c>
      <c r="V77" s="280">
        <v>2</v>
      </c>
      <c r="W77" s="277">
        <v>30.9</v>
      </c>
      <c r="X77" s="280">
        <v>4</v>
      </c>
      <c r="Y77" s="277">
        <v>18</v>
      </c>
      <c r="Z77" s="280">
        <v>4.2</v>
      </c>
      <c r="AA77" s="277">
        <v>57.3</v>
      </c>
      <c r="AB77" s="273">
        <v>13.1</v>
      </c>
      <c r="AC77" s="277">
        <v>22.5</v>
      </c>
      <c r="AD77" s="280">
        <v>0.5</v>
      </c>
    </row>
    <row r="78" spans="1:30" ht="16.5" customHeight="1" x14ac:dyDescent="0.2">
      <c r="A78" s="7"/>
      <c r="B78" s="7"/>
      <c r="C78" s="7"/>
      <c r="D78" s="7"/>
      <c r="E78" s="7" t="s">
        <v>786</v>
      </c>
      <c r="F78" s="7"/>
      <c r="G78" s="7"/>
      <c r="H78" s="7"/>
      <c r="I78" s="7"/>
      <c r="J78" s="7"/>
      <c r="K78" s="7"/>
      <c r="L78" s="9" t="s">
        <v>319</v>
      </c>
      <c r="M78" s="277">
        <v>32.1</v>
      </c>
      <c r="N78" s="280">
        <v>1.1000000000000001</v>
      </c>
      <c r="O78" s="277">
        <v>27.4</v>
      </c>
      <c r="P78" s="280">
        <v>1.1000000000000001</v>
      </c>
      <c r="Q78" s="277">
        <v>32.4</v>
      </c>
      <c r="R78" s="280">
        <v>1.5</v>
      </c>
      <c r="S78" s="277">
        <v>22.6</v>
      </c>
      <c r="T78" s="280">
        <v>1.7</v>
      </c>
      <c r="U78" s="277">
        <v>37.299999999999997</v>
      </c>
      <c r="V78" s="280">
        <v>2.2999999999999998</v>
      </c>
      <c r="W78" s="277">
        <v>37.700000000000003</v>
      </c>
      <c r="X78" s="280">
        <v>4.3</v>
      </c>
      <c r="Y78" s="277">
        <v>43.2</v>
      </c>
      <c r="Z78" s="280">
        <v>6.3</v>
      </c>
      <c r="AA78" s="277">
        <v>40</v>
      </c>
      <c r="AB78" s="273">
        <v>13.7</v>
      </c>
      <c r="AC78" s="277">
        <v>30.8</v>
      </c>
      <c r="AD78" s="280">
        <v>0.6</v>
      </c>
    </row>
    <row r="79" spans="1:30" ht="16.5" customHeight="1" x14ac:dyDescent="0.2">
      <c r="A79" s="7"/>
      <c r="B79" s="7"/>
      <c r="C79" s="7"/>
      <c r="D79" s="7"/>
      <c r="E79" s="7" t="s">
        <v>787</v>
      </c>
      <c r="F79" s="7"/>
      <c r="G79" s="7"/>
      <c r="H79" s="7"/>
      <c r="I79" s="7"/>
      <c r="J79" s="7"/>
      <c r="K79" s="7"/>
      <c r="L79" s="9" t="s">
        <v>319</v>
      </c>
      <c r="M79" s="277">
        <v>27.1</v>
      </c>
      <c r="N79" s="280">
        <v>1</v>
      </c>
      <c r="O79" s="277">
        <v>31.9</v>
      </c>
      <c r="P79" s="280">
        <v>1.3</v>
      </c>
      <c r="Q79" s="277">
        <v>28.2</v>
      </c>
      <c r="R79" s="280">
        <v>1.4</v>
      </c>
      <c r="S79" s="277">
        <v>30.9</v>
      </c>
      <c r="T79" s="280">
        <v>2.1</v>
      </c>
      <c r="U79" s="277">
        <v>37.299999999999997</v>
      </c>
      <c r="V79" s="280">
        <v>2.4</v>
      </c>
      <c r="W79" s="277">
        <v>33.700000000000003</v>
      </c>
      <c r="X79" s="280">
        <v>4.2</v>
      </c>
      <c r="Y79" s="277">
        <v>34.6</v>
      </c>
      <c r="Z79" s="280">
        <v>5.8</v>
      </c>
      <c r="AA79" s="277">
        <v>15.7</v>
      </c>
      <c r="AB79" s="280">
        <v>7.5</v>
      </c>
      <c r="AC79" s="277">
        <v>30</v>
      </c>
      <c r="AD79" s="280">
        <v>0.6</v>
      </c>
    </row>
    <row r="80" spans="1:30" ht="16.5" customHeight="1" x14ac:dyDescent="0.2">
      <c r="A80" s="7"/>
      <c r="B80" s="7"/>
      <c r="C80" s="7"/>
      <c r="D80" s="7"/>
      <c r="E80" s="7" t="s">
        <v>788</v>
      </c>
      <c r="F80" s="7"/>
      <c r="G80" s="7"/>
      <c r="H80" s="7"/>
      <c r="I80" s="7"/>
      <c r="J80" s="7"/>
      <c r="K80" s="7"/>
      <c r="L80" s="9" t="s">
        <v>319</v>
      </c>
      <c r="M80" s="275" t="s">
        <v>150</v>
      </c>
      <c r="N80" s="7"/>
      <c r="O80" s="275" t="s">
        <v>150</v>
      </c>
      <c r="P80" s="7"/>
      <c r="Q80" s="275" t="s">
        <v>150</v>
      </c>
      <c r="R80" s="7"/>
      <c r="S80" s="276" t="s">
        <v>148</v>
      </c>
      <c r="T80" s="7"/>
      <c r="U80" s="275" t="s">
        <v>150</v>
      </c>
      <c r="V80" s="7"/>
      <c r="W80" s="276" t="s">
        <v>148</v>
      </c>
      <c r="X80" s="7"/>
      <c r="Y80" s="276" t="s">
        <v>148</v>
      </c>
      <c r="Z80" s="7"/>
      <c r="AA80" s="276" t="s">
        <v>148</v>
      </c>
      <c r="AB80" s="7"/>
      <c r="AC80" s="275" t="s">
        <v>150</v>
      </c>
      <c r="AD80" s="7"/>
    </row>
    <row r="81" spans="1:30" ht="16.5" customHeight="1" x14ac:dyDescent="0.2">
      <c r="A81" s="7"/>
      <c r="B81" s="7"/>
      <c r="C81" s="7"/>
      <c r="D81" s="7"/>
      <c r="E81" s="7" t="s">
        <v>789</v>
      </c>
      <c r="F81" s="7"/>
      <c r="G81" s="7"/>
      <c r="H81" s="7"/>
      <c r="I81" s="7"/>
      <c r="J81" s="7"/>
      <c r="K81" s="7"/>
      <c r="L81" s="9" t="s">
        <v>319</v>
      </c>
      <c r="M81" s="275" t="s">
        <v>150</v>
      </c>
      <c r="N81" s="7"/>
      <c r="O81" s="275" t="s">
        <v>150</v>
      </c>
      <c r="P81" s="7"/>
      <c r="Q81" s="275" t="s">
        <v>150</v>
      </c>
      <c r="R81" s="7"/>
      <c r="S81" s="275" t="s">
        <v>150</v>
      </c>
      <c r="T81" s="7"/>
      <c r="U81" s="275" t="s">
        <v>150</v>
      </c>
      <c r="V81" s="7"/>
      <c r="W81" s="275" t="s">
        <v>150</v>
      </c>
      <c r="X81" s="7"/>
      <c r="Y81" s="275" t="s">
        <v>150</v>
      </c>
      <c r="Z81" s="7"/>
      <c r="AA81" s="275" t="s">
        <v>150</v>
      </c>
      <c r="AB81" s="7"/>
      <c r="AC81" s="275" t="s">
        <v>150</v>
      </c>
      <c r="AD81" s="7"/>
    </row>
    <row r="82" spans="1:30" ht="16.5" customHeight="1" x14ac:dyDescent="0.2">
      <c r="A82" s="7"/>
      <c r="B82" s="7"/>
      <c r="C82" s="7"/>
      <c r="D82" s="7"/>
      <c r="E82" s="7" t="s">
        <v>790</v>
      </c>
      <c r="F82" s="7"/>
      <c r="G82" s="7"/>
      <c r="H82" s="7"/>
      <c r="I82" s="7"/>
      <c r="J82" s="7"/>
      <c r="K82" s="7"/>
      <c r="L82" s="9" t="s">
        <v>319</v>
      </c>
      <c r="M82" s="278">
        <v>138.4</v>
      </c>
      <c r="N82" s="280">
        <v>2.2999999999999998</v>
      </c>
      <c r="O82" s="278">
        <v>131</v>
      </c>
      <c r="P82" s="280">
        <v>2.5</v>
      </c>
      <c r="Q82" s="278">
        <v>150.19999999999999</v>
      </c>
      <c r="R82" s="280">
        <v>3.2</v>
      </c>
      <c r="S82" s="278">
        <v>122.9</v>
      </c>
      <c r="T82" s="280">
        <v>4.0999999999999996</v>
      </c>
      <c r="U82" s="278">
        <v>138.9</v>
      </c>
      <c r="V82" s="280">
        <v>4.5999999999999996</v>
      </c>
      <c r="W82" s="278">
        <v>169.7</v>
      </c>
      <c r="X82" s="280">
        <v>9.3000000000000007</v>
      </c>
      <c r="Y82" s="278">
        <v>142.4</v>
      </c>
      <c r="Z82" s="273">
        <v>11.6</v>
      </c>
      <c r="AA82" s="278">
        <v>161.19999999999999</v>
      </c>
      <c r="AB82" s="273">
        <v>23.4</v>
      </c>
      <c r="AC82" s="278">
        <v>138.5</v>
      </c>
      <c r="AD82" s="280">
        <v>1.3</v>
      </c>
    </row>
    <row r="83" spans="1:30" ht="16.5" customHeight="1" x14ac:dyDescent="0.2">
      <c r="A83" s="7"/>
      <c r="B83" s="7"/>
      <c r="C83" s="7"/>
      <c r="D83" s="7"/>
      <c r="E83" s="7" t="s">
        <v>791</v>
      </c>
      <c r="F83" s="7"/>
      <c r="G83" s="7"/>
      <c r="H83" s="7"/>
      <c r="I83" s="7"/>
      <c r="J83" s="7"/>
      <c r="K83" s="7"/>
      <c r="L83" s="9" t="s">
        <v>319</v>
      </c>
      <c r="M83" s="277">
        <v>52.4</v>
      </c>
      <c r="N83" s="280">
        <v>1.4</v>
      </c>
      <c r="O83" s="277">
        <v>50.3</v>
      </c>
      <c r="P83" s="280">
        <v>1.6</v>
      </c>
      <c r="Q83" s="277">
        <v>50.9</v>
      </c>
      <c r="R83" s="280">
        <v>1.9</v>
      </c>
      <c r="S83" s="277">
        <v>53.6</v>
      </c>
      <c r="T83" s="280">
        <v>2.7</v>
      </c>
      <c r="U83" s="277">
        <v>52.3</v>
      </c>
      <c r="V83" s="280">
        <v>2.8</v>
      </c>
      <c r="W83" s="277">
        <v>66.2</v>
      </c>
      <c r="X83" s="280">
        <v>5.8</v>
      </c>
      <c r="Y83" s="277">
        <v>55</v>
      </c>
      <c r="Z83" s="280">
        <v>7.3</v>
      </c>
      <c r="AA83" s="277">
        <v>66.400000000000006</v>
      </c>
      <c r="AB83" s="273">
        <v>15.3</v>
      </c>
      <c r="AC83" s="277">
        <v>52.2</v>
      </c>
      <c r="AD83" s="280">
        <v>0.8</v>
      </c>
    </row>
    <row r="84" spans="1:30" ht="16.5" customHeight="1" x14ac:dyDescent="0.2">
      <c r="A84" s="7"/>
      <c r="B84" s="7"/>
      <c r="C84" s="7"/>
      <c r="D84" s="7"/>
      <c r="E84" s="7" t="s">
        <v>792</v>
      </c>
      <c r="F84" s="7"/>
      <c r="G84" s="7"/>
      <c r="H84" s="7"/>
      <c r="I84" s="7"/>
      <c r="J84" s="7"/>
      <c r="K84" s="7"/>
      <c r="L84" s="9" t="s">
        <v>319</v>
      </c>
      <c r="M84" s="277">
        <v>19.2</v>
      </c>
      <c r="N84" s="280">
        <v>0.9</v>
      </c>
      <c r="O84" s="277">
        <v>18.399999999999999</v>
      </c>
      <c r="P84" s="280">
        <v>1</v>
      </c>
      <c r="Q84" s="277">
        <v>20.9</v>
      </c>
      <c r="R84" s="280">
        <v>1.2</v>
      </c>
      <c r="S84" s="277">
        <v>17.899999999999999</v>
      </c>
      <c r="T84" s="280">
        <v>1.6</v>
      </c>
      <c r="U84" s="277">
        <v>21.5</v>
      </c>
      <c r="V84" s="280">
        <v>1.9</v>
      </c>
      <c r="W84" s="277">
        <v>25.9</v>
      </c>
      <c r="X84" s="280">
        <v>3.8</v>
      </c>
      <c r="Y84" s="277">
        <v>28.2</v>
      </c>
      <c r="Z84" s="280">
        <v>5.3</v>
      </c>
      <c r="AA84" s="277">
        <v>35.299999999999997</v>
      </c>
      <c r="AB84" s="273">
        <v>10.5</v>
      </c>
      <c r="AC84" s="277">
        <v>19.7</v>
      </c>
      <c r="AD84" s="280">
        <v>0.5</v>
      </c>
    </row>
    <row r="85" spans="1:30" ht="16.5" customHeight="1" x14ac:dyDescent="0.2">
      <c r="A85" s="7"/>
      <c r="B85" s="7"/>
      <c r="C85" s="7"/>
      <c r="D85" s="7"/>
      <c r="E85" s="7" t="s">
        <v>793</v>
      </c>
      <c r="F85" s="7"/>
      <c r="G85" s="7"/>
      <c r="H85" s="7"/>
      <c r="I85" s="7"/>
      <c r="J85" s="7"/>
      <c r="K85" s="7"/>
      <c r="L85" s="9" t="s">
        <v>319</v>
      </c>
      <c r="M85" s="276">
        <v>1.8</v>
      </c>
      <c r="N85" s="280">
        <v>0.3</v>
      </c>
      <c r="O85" s="276">
        <v>1.6</v>
      </c>
      <c r="P85" s="280">
        <v>0.3</v>
      </c>
      <c r="Q85" s="276">
        <v>1.9</v>
      </c>
      <c r="R85" s="280">
        <v>0.4</v>
      </c>
      <c r="S85" s="276">
        <v>1</v>
      </c>
      <c r="T85" s="280">
        <v>0.4</v>
      </c>
      <c r="U85" s="276">
        <v>1.8</v>
      </c>
      <c r="V85" s="280">
        <v>0.5</v>
      </c>
      <c r="W85" s="275" t="s">
        <v>150</v>
      </c>
      <c r="X85" s="7"/>
      <c r="Y85" s="275" t="s">
        <v>150</v>
      </c>
      <c r="Z85" s="7"/>
      <c r="AA85" s="275" t="s">
        <v>150</v>
      </c>
      <c r="AB85" s="7"/>
      <c r="AC85" s="276">
        <v>1.7</v>
      </c>
      <c r="AD85" s="280">
        <v>0.1</v>
      </c>
    </row>
    <row r="86" spans="1:30" ht="29.45" customHeight="1" x14ac:dyDescent="0.2">
      <c r="A86" s="7"/>
      <c r="B86" s="7"/>
      <c r="C86" s="7"/>
      <c r="D86" s="7"/>
      <c r="E86" s="351" t="s">
        <v>794</v>
      </c>
      <c r="F86" s="351"/>
      <c r="G86" s="351"/>
      <c r="H86" s="351"/>
      <c r="I86" s="351"/>
      <c r="J86" s="351"/>
      <c r="K86" s="351"/>
      <c r="L86" s="9" t="s">
        <v>319</v>
      </c>
      <c r="M86" s="276">
        <v>4.5999999999999996</v>
      </c>
      <c r="N86" s="280">
        <v>0.4</v>
      </c>
      <c r="O86" s="276">
        <v>4.7</v>
      </c>
      <c r="P86" s="280">
        <v>0.5</v>
      </c>
      <c r="Q86" s="276">
        <v>4.7</v>
      </c>
      <c r="R86" s="280">
        <v>0.6</v>
      </c>
      <c r="S86" s="276">
        <v>3.3</v>
      </c>
      <c r="T86" s="280">
        <v>0.7</v>
      </c>
      <c r="U86" s="276">
        <v>4.4000000000000004</v>
      </c>
      <c r="V86" s="280">
        <v>0.8</v>
      </c>
      <c r="W86" s="276">
        <v>7.4</v>
      </c>
      <c r="X86" s="280">
        <v>1.9</v>
      </c>
      <c r="Y86" s="276">
        <v>7.9</v>
      </c>
      <c r="Z86" s="280">
        <v>2.8</v>
      </c>
      <c r="AA86" s="275" t="s">
        <v>150</v>
      </c>
      <c r="AB86" s="7"/>
      <c r="AC86" s="276">
        <v>4.5999999999999996</v>
      </c>
      <c r="AD86" s="280">
        <v>0.2</v>
      </c>
    </row>
    <row r="87" spans="1:30" ht="16.5" customHeight="1" x14ac:dyDescent="0.2">
      <c r="A87" s="7"/>
      <c r="B87" s="7"/>
      <c r="C87" s="7"/>
      <c r="D87" s="7"/>
      <c r="E87" s="7" t="s">
        <v>795</v>
      </c>
      <c r="F87" s="7"/>
      <c r="G87" s="7"/>
      <c r="H87" s="7"/>
      <c r="I87" s="7"/>
      <c r="J87" s="7"/>
      <c r="K87" s="7"/>
      <c r="L87" s="9" t="s">
        <v>319</v>
      </c>
      <c r="M87" s="277">
        <v>11.2</v>
      </c>
      <c r="N87" s="280">
        <v>0.6</v>
      </c>
      <c r="O87" s="277">
        <v>12</v>
      </c>
      <c r="P87" s="280">
        <v>0.7</v>
      </c>
      <c r="Q87" s="277">
        <v>10.3</v>
      </c>
      <c r="R87" s="280">
        <v>0.8</v>
      </c>
      <c r="S87" s="277">
        <v>14.7</v>
      </c>
      <c r="T87" s="280">
        <v>1.4</v>
      </c>
      <c r="U87" s="277">
        <v>11.4</v>
      </c>
      <c r="V87" s="280">
        <v>1.3</v>
      </c>
      <c r="W87" s="277">
        <v>12.9</v>
      </c>
      <c r="X87" s="280">
        <v>2.6</v>
      </c>
      <c r="Y87" s="277">
        <v>11.6</v>
      </c>
      <c r="Z87" s="280">
        <v>3.3</v>
      </c>
      <c r="AA87" s="275" t="s">
        <v>150</v>
      </c>
      <c r="AB87" s="7"/>
      <c r="AC87" s="277">
        <v>11.6</v>
      </c>
      <c r="AD87" s="280">
        <v>0.4</v>
      </c>
    </row>
    <row r="88" spans="1:30" ht="16.5" customHeight="1" x14ac:dyDescent="0.2">
      <c r="A88" s="7"/>
      <c r="B88" s="7"/>
      <c r="C88" s="7"/>
      <c r="D88" s="7"/>
      <c r="E88" s="7" t="s">
        <v>796</v>
      </c>
      <c r="F88" s="7"/>
      <c r="G88" s="7"/>
      <c r="H88" s="7"/>
      <c r="I88" s="7"/>
      <c r="J88" s="7"/>
      <c r="K88" s="7"/>
      <c r="L88" s="9" t="s">
        <v>319</v>
      </c>
      <c r="M88" s="276" t="s">
        <v>148</v>
      </c>
      <c r="N88" s="7"/>
      <c r="O88" s="275" t="s">
        <v>150</v>
      </c>
      <c r="P88" s="7"/>
      <c r="Q88" s="275" t="s">
        <v>150</v>
      </c>
      <c r="R88" s="7"/>
      <c r="S88" s="275" t="s">
        <v>150</v>
      </c>
      <c r="T88" s="7"/>
      <c r="U88" s="276" t="s">
        <v>148</v>
      </c>
      <c r="V88" s="7"/>
      <c r="W88" s="276" t="s">
        <v>148</v>
      </c>
      <c r="X88" s="7"/>
      <c r="Y88" s="276" t="s">
        <v>148</v>
      </c>
      <c r="Z88" s="7"/>
      <c r="AA88" s="276" t="s">
        <v>148</v>
      </c>
      <c r="AB88" s="7"/>
      <c r="AC88" s="275" t="s">
        <v>150</v>
      </c>
      <c r="AD88" s="7"/>
    </row>
    <row r="89" spans="1:30" ht="16.5" customHeight="1" x14ac:dyDescent="0.2">
      <c r="A89" s="7"/>
      <c r="B89" s="7"/>
      <c r="C89" s="7"/>
      <c r="D89" s="7"/>
      <c r="E89" s="7" t="s">
        <v>797</v>
      </c>
      <c r="F89" s="7"/>
      <c r="G89" s="7"/>
      <c r="H89" s="7"/>
      <c r="I89" s="7"/>
      <c r="J89" s="7"/>
      <c r="K89" s="7"/>
      <c r="L89" s="9" t="s">
        <v>319</v>
      </c>
      <c r="M89" s="276">
        <v>2.2000000000000002</v>
      </c>
      <c r="N89" s="280">
        <v>0.3</v>
      </c>
      <c r="O89" s="276">
        <v>2.5</v>
      </c>
      <c r="P89" s="280">
        <v>0.4</v>
      </c>
      <c r="Q89" s="276">
        <v>3.1</v>
      </c>
      <c r="R89" s="280">
        <v>0.5</v>
      </c>
      <c r="S89" s="276">
        <v>1.8</v>
      </c>
      <c r="T89" s="280">
        <v>0.5</v>
      </c>
      <c r="U89" s="276">
        <v>1.9</v>
      </c>
      <c r="V89" s="280">
        <v>0.7</v>
      </c>
      <c r="W89" s="275" t="s">
        <v>150</v>
      </c>
      <c r="X89" s="7"/>
      <c r="Y89" s="275" t="s">
        <v>150</v>
      </c>
      <c r="Z89" s="7"/>
      <c r="AA89" s="275" t="s">
        <v>150</v>
      </c>
      <c r="AB89" s="7"/>
      <c r="AC89" s="276">
        <v>2.4</v>
      </c>
      <c r="AD89" s="280">
        <v>0.2</v>
      </c>
    </row>
    <row r="90" spans="1:30" ht="29.45" customHeight="1" x14ac:dyDescent="0.2">
      <c r="A90" s="7"/>
      <c r="B90" s="7"/>
      <c r="C90" s="7"/>
      <c r="D90" s="7"/>
      <c r="E90" s="351" t="s">
        <v>798</v>
      </c>
      <c r="F90" s="351"/>
      <c r="G90" s="351"/>
      <c r="H90" s="351"/>
      <c r="I90" s="351"/>
      <c r="J90" s="351"/>
      <c r="K90" s="351"/>
      <c r="L90" s="9" t="s">
        <v>319</v>
      </c>
      <c r="M90" s="276">
        <v>2.2999999999999998</v>
      </c>
      <c r="N90" s="280">
        <v>0.3</v>
      </c>
      <c r="O90" s="276">
        <v>2.2999999999999998</v>
      </c>
      <c r="P90" s="280">
        <v>0.4</v>
      </c>
      <c r="Q90" s="276">
        <v>3</v>
      </c>
      <c r="R90" s="280">
        <v>0.5</v>
      </c>
      <c r="S90" s="276">
        <v>1.6</v>
      </c>
      <c r="T90" s="280">
        <v>0.5</v>
      </c>
      <c r="U90" s="276">
        <v>3.2</v>
      </c>
      <c r="V90" s="280">
        <v>0.8</v>
      </c>
      <c r="W90" s="276">
        <v>3.5</v>
      </c>
      <c r="X90" s="280">
        <v>1.6</v>
      </c>
      <c r="Y90" s="275" t="s">
        <v>150</v>
      </c>
      <c r="Z90" s="7"/>
      <c r="AA90" s="275" t="s">
        <v>150</v>
      </c>
      <c r="AB90" s="7"/>
      <c r="AC90" s="276">
        <v>2.5</v>
      </c>
      <c r="AD90" s="280">
        <v>0.2</v>
      </c>
    </row>
    <row r="91" spans="1:30" ht="29.45" customHeight="1" x14ac:dyDescent="0.2">
      <c r="A91" s="7"/>
      <c r="B91" s="7"/>
      <c r="C91" s="7"/>
      <c r="D91" s="7"/>
      <c r="E91" s="351" t="s">
        <v>799</v>
      </c>
      <c r="F91" s="351"/>
      <c r="G91" s="351"/>
      <c r="H91" s="351"/>
      <c r="I91" s="351"/>
      <c r="J91" s="351"/>
      <c r="K91" s="351"/>
      <c r="L91" s="9" t="s">
        <v>319</v>
      </c>
      <c r="M91" s="276">
        <v>5.5</v>
      </c>
      <c r="N91" s="280">
        <v>0.5</v>
      </c>
      <c r="O91" s="276">
        <v>3.4</v>
      </c>
      <c r="P91" s="280">
        <v>0.4</v>
      </c>
      <c r="Q91" s="276">
        <v>3.2</v>
      </c>
      <c r="R91" s="280">
        <v>0.5</v>
      </c>
      <c r="S91" s="276">
        <v>7.5</v>
      </c>
      <c r="T91" s="280">
        <v>1</v>
      </c>
      <c r="U91" s="276">
        <v>6</v>
      </c>
      <c r="V91" s="280">
        <v>1</v>
      </c>
      <c r="W91" s="275" t="s">
        <v>150</v>
      </c>
      <c r="X91" s="7"/>
      <c r="Y91" s="275" t="s">
        <v>150</v>
      </c>
      <c r="Z91" s="7"/>
      <c r="AA91" s="275" t="s">
        <v>150</v>
      </c>
      <c r="AB91" s="7"/>
      <c r="AC91" s="276">
        <v>4.5999999999999996</v>
      </c>
      <c r="AD91" s="280">
        <v>0.2</v>
      </c>
    </row>
    <row r="92" spans="1:30" ht="16.5" customHeight="1" x14ac:dyDescent="0.2">
      <c r="A92" s="7"/>
      <c r="B92" s="7"/>
      <c r="C92" s="7"/>
      <c r="D92" s="7"/>
      <c r="E92" s="7" t="s">
        <v>800</v>
      </c>
      <c r="F92" s="7"/>
      <c r="G92" s="7"/>
      <c r="H92" s="7"/>
      <c r="I92" s="7"/>
      <c r="J92" s="7"/>
      <c r="K92" s="7"/>
      <c r="L92" s="9" t="s">
        <v>319</v>
      </c>
      <c r="M92" s="277">
        <v>35.4</v>
      </c>
      <c r="N92" s="280">
        <v>1.3</v>
      </c>
      <c r="O92" s="277">
        <v>38.1</v>
      </c>
      <c r="P92" s="280">
        <v>1.5</v>
      </c>
      <c r="Q92" s="277">
        <v>43.8</v>
      </c>
      <c r="R92" s="280">
        <v>1.8</v>
      </c>
      <c r="S92" s="277">
        <v>49.6</v>
      </c>
      <c r="T92" s="280">
        <v>2.7</v>
      </c>
      <c r="U92" s="277">
        <v>43.2</v>
      </c>
      <c r="V92" s="280">
        <v>3</v>
      </c>
      <c r="W92" s="277">
        <v>46</v>
      </c>
      <c r="X92" s="280">
        <v>5.8</v>
      </c>
      <c r="Y92" s="277">
        <v>40.299999999999997</v>
      </c>
      <c r="Z92" s="280">
        <v>6.2</v>
      </c>
      <c r="AA92" s="277">
        <v>75.900000000000006</v>
      </c>
      <c r="AB92" s="273">
        <v>13.1</v>
      </c>
      <c r="AC92" s="277">
        <v>40.4</v>
      </c>
      <c r="AD92" s="280">
        <v>0.8</v>
      </c>
    </row>
    <row r="93" spans="1:30" ht="16.5" customHeight="1" x14ac:dyDescent="0.2">
      <c r="A93" s="7"/>
      <c r="B93" s="7"/>
      <c r="C93" s="7"/>
      <c r="D93" s="7" t="s">
        <v>802</v>
      </c>
      <c r="E93" s="7"/>
      <c r="F93" s="7"/>
      <c r="G93" s="7"/>
      <c r="H93" s="7"/>
      <c r="I93" s="7"/>
      <c r="J93" s="7"/>
      <c r="K93" s="7"/>
      <c r="L93" s="9" t="s">
        <v>319</v>
      </c>
      <c r="M93" s="278">
        <v>518</v>
      </c>
      <c r="N93" s="280">
        <v>4.5</v>
      </c>
      <c r="O93" s="278">
        <v>503.1</v>
      </c>
      <c r="P93" s="280">
        <v>5</v>
      </c>
      <c r="Q93" s="278">
        <v>553</v>
      </c>
      <c r="R93" s="280">
        <v>6.2</v>
      </c>
      <c r="S93" s="278">
        <v>510.2</v>
      </c>
      <c r="T93" s="280">
        <v>8.4</v>
      </c>
      <c r="U93" s="278">
        <v>555.29999999999995</v>
      </c>
      <c r="V93" s="280">
        <v>9.5</v>
      </c>
      <c r="W93" s="278">
        <v>633.29999999999995</v>
      </c>
      <c r="X93" s="273">
        <v>18.399999999999999</v>
      </c>
      <c r="Y93" s="278">
        <v>568.79999999999995</v>
      </c>
      <c r="Z93" s="273">
        <v>23.3</v>
      </c>
      <c r="AA93" s="278">
        <v>708.9</v>
      </c>
      <c r="AB93" s="273">
        <v>47.8</v>
      </c>
      <c r="AC93" s="278">
        <v>528.4</v>
      </c>
      <c r="AD93" s="280">
        <v>2.6</v>
      </c>
    </row>
    <row r="94" spans="1:30" ht="16.5" customHeight="1" x14ac:dyDescent="0.2">
      <c r="A94" s="7"/>
      <c r="B94" s="7"/>
      <c r="C94" s="7" t="s">
        <v>642</v>
      </c>
      <c r="D94" s="7"/>
      <c r="E94" s="7"/>
      <c r="F94" s="7"/>
      <c r="G94" s="7"/>
      <c r="H94" s="7"/>
      <c r="I94" s="7"/>
      <c r="J94" s="7"/>
      <c r="K94" s="7"/>
      <c r="L94" s="9"/>
      <c r="M94" s="10"/>
      <c r="N94" s="7"/>
      <c r="O94" s="10"/>
      <c r="P94" s="7"/>
      <c r="Q94" s="10"/>
      <c r="R94" s="7"/>
      <c r="S94" s="10"/>
      <c r="T94" s="7"/>
      <c r="U94" s="10"/>
      <c r="V94" s="7"/>
      <c r="W94" s="10"/>
      <c r="X94" s="7"/>
      <c r="Y94" s="10"/>
      <c r="Z94" s="7"/>
      <c r="AA94" s="10"/>
      <c r="AB94" s="7"/>
      <c r="AC94" s="10"/>
      <c r="AD94" s="7"/>
    </row>
    <row r="95" spans="1:30" ht="16.5" customHeight="1" x14ac:dyDescent="0.2">
      <c r="A95" s="7"/>
      <c r="B95" s="7"/>
      <c r="C95" s="7"/>
      <c r="D95" s="7" t="s">
        <v>759</v>
      </c>
      <c r="E95" s="7"/>
      <c r="F95" s="7"/>
      <c r="G95" s="7"/>
      <c r="H95" s="7"/>
      <c r="I95" s="7"/>
      <c r="J95" s="7"/>
      <c r="K95" s="7"/>
      <c r="L95" s="9"/>
      <c r="M95" s="10"/>
      <c r="N95" s="7"/>
      <c r="O95" s="10"/>
      <c r="P95" s="7"/>
      <c r="Q95" s="10"/>
      <c r="R95" s="7"/>
      <c r="S95" s="10"/>
      <c r="T95" s="7"/>
      <c r="U95" s="10"/>
      <c r="V95" s="7"/>
      <c r="W95" s="10"/>
      <c r="X95" s="7"/>
      <c r="Y95" s="10"/>
      <c r="Z95" s="7"/>
      <c r="AA95" s="10"/>
      <c r="AB95" s="7"/>
      <c r="AC95" s="10"/>
      <c r="AD95" s="7"/>
    </row>
    <row r="96" spans="1:30" ht="16.5" customHeight="1" x14ac:dyDescent="0.2">
      <c r="A96" s="7"/>
      <c r="B96" s="7"/>
      <c r="C96" s="7"/>
      <c r="D96" s="7"/>
      <c r="E96" s="7" t="s">
        <v>782</v>
      </c>
      <c r="F96" s="7"/>
      <c r="G96" s="7"/>
      <c r="H96" s="7"/>
      <c r="I96" s="7"/>
      <c r="J96" s="7"/>
      <c r="K96" s="7"/>
      <c r="L96" s="9" t="s">
        <v>319</v>
      </c>
      <c r="M96" s="277">
        <v>11.2</v>
      </c>
      <c r="N96" s="280">
        <v>0.7</v>
      </c>
      <c r="O96" s="276">
        <v>9.5</v>
      </c>
      <c r="P96" s="280">
        <v>0.7</v>
      </c>
      <c r="Q96" s="276">
        <v>8.1</v>
      </c>
      <c r="R96" s="280">
        <v>0.8</v>
      </c>
      <c r="S96" s="276">
        <v>7.8</v>
      </c>
      <c r="T96" s="280">
        <v>1.1000000000000001</v>
      </c>
      <c r="U96" s="276">
        <v>9.4</v>
      </c>
      <c r="V96" s="280">
        <v>1.2</v>
      </c>
      <c r="W96" s="276">
        <v>5.7</v>
      </c>
      <c r="X96" s="280">
        <v>1.7</v>
      </c>
      <c r="Y96" s="276">
        <v>5.6</v>
      </c>
      <c r="Z96" s="280">
        <v>2.2999999999999998</v>
      </c>
      <c r="AA96" s="277">
        <v>12.9</v>
      </c>
      <c r="AB96" s="280">
        <v>6.1</v>
      </c>
      <c r="AC96" s="276">
        <v>9.5</v>
      </c>
      <c r="AD96" s="280">
        <v>0.4</v>
      </c>
    </row>
    <row r="97" spans="1:30" ht="16.5" customHeight="1" x14ac:dyDescent="0.2">
      <c r="A97" s="7"/>
      <c r="B97" s="7"/>
      <c r="C97" s="7"/>
      <c r="D97" s="7"/>
      <c r="E97" s="7" t="s">
        <v>783</v>
      </c>
      <c r="F97" s="7"/>
      <c r="G97" s="7"/>
      <c r="H97" s="7"/>
      <c r="I97" s="7"/>
      <c r="J97" s="7"/>
      <c r="K97" s="7"/>
      <c r="L97" s="9" t="s">
        <v>319</v>
      </c>
      <c r="M97" s="278">
        <v>162.6</v>
      </c>
      <c r="N97" s="280">
        <v>2.6</v>
      </c>
      <c r="O97" s="278">
        <v>157.30000000000001</v>
      </c>
      <c r="P97" s="280">
        <v>2.9</v>
      </c>
      <c r="Q97" s="278">
        <v>168.6</v>
      </c>
      <c r="R97" s="280">
        <v>3.5</v>
      </c>
      <c r="S97" s="278">
        <v>157.5</v>
      </c>
      <c r="T97" s="280">
        <v>4.8</v>
      </c>
      <c r="U97" s="278">
        <v>157.9</v>
      </c>
      <c r="V97" s="280">
        <v>5.2</v>
      </c>
      <c r="W97" s="278">
        <v>182.9</v>
      </c>
      <c r="X97" s="273">
        <v>10</v>
      </c>
      <c r="Y97" s="278">
        <v>143.80000000000001</v>
      </c>
      <c r="Z97" s="273">
        <v>12</v>
      </c>
      <c r="AA97" s="278">
        <v>192.5</v>
      </c>
      <c r="AB97" s="273">
        <v>25.2</v>
      </c>
      <c r="AC97" s="278">
        <v>161.9</v>
      </c>
      <c r="AD97" s="280">
        <v>1.5</v>
      </c>
    </row>
    <row r="98" spans="1:30" ht="42.4" customHeight="1" x14ac:dyDescent="0.2">
      <c r="A98" s="7"/>
      <c r="B98" s="7"/>
      <c r="C98" s="7"/>
      <c r="D98" s="7"/>
      <c r="E98" s="351" t="s">
        <v>784</v>
      </c>
      <c r="F98" s="351"/>
      <c r="G98" s="351"/>
      <c r="H98" s="351"/>
      <c r="I98" s="351"/>
      <c r="J98" s="351"/>
      <c r="K98" s="351"/>
      <c r="L98" s="9" t="s">
        <v>319</v>
      </c>
      <c r="M98" s="276">
        <v>2</v>
      </c>
      <c r="N98" s="280">
        <v>0.3</v>
      </c>
      <c r="O98" s="276">
        <v>1.4</v>
      </c>
      <c r="P98" s="280">
        <v>0.3</v>
      </c>
      <c r="Q98" s="276">
        <v>1.3</v>
      </c>
      <c r="R98" s="280">
        <v>0.3</v>
      </c>
      <c r="S98" s="276">
        <v>1.7</v>
      </c>
      <c r="T98" s="280">
        <v>0.5</v>
      </c>
      <c r="U98" s="276">
        <v>1.7</v>
      </c>
      <c r="V98" s="280">
        <v>0.5</v>
      </c>
      <c r="W98" s="275" t="s">
        <v>150</v>
      </c>
      <c r="X98" s="7"/>
      <c r="Y98" s="275" t="s">
        <v>150</v>
      </c>
      <c r="Z98" s="7"/>
      <c r="AA98" s="275" t="s">
        <v>150</v>
      </c>
      <c r="AB98" s="7"/>
      <c r="AC98" s="276">
        <v>1.7</v>
      </c>
      <c r="AD98" s="280">
        <v>0.2</v>
      </c>
    </row>
    <row r="99" spans="1:30" ht="16.5" customHeight="1" x14ac:dyDescent="0.2">
      <c r="A99" s="7"/>
      <c r="B99" s="7"/>
      <c r="C99" s="7"/>
      <c r="D99" s="7"/>
      <c r="E99" s="7" t="s">
        <v>785</v>
      </c>
      <c r="F99" s="7"/>
      <c r="G99" s="7"/>
      <c r="H99" s="7"/>
      <c r="I99" s="7"/>
      <c r="J99" s="7"/>
      <c r="K99" s="7"/>
      <c r="L99" s="9" t="s">
        <v>319</v>
      </c>
      <c r="M99" s="277">
        <v>24</v>
      </c>
      <c r="N99" s="280">
        <v>1</v>
      </c>
      <c r="O99" s="277">
        <v>20.3</v>
      </c>
      <c r="P99" s="280">
        <v>1</v>
      </c>
      <c r="Q99" s="277">
        <v>21.9</v>
      </c>
      <c r="R99" s="280">
        <v>1.2</v>
      </c>
      <c r="S99" s="277">
        <v>23.7</v>
      </c>
      <c r="T99" s="280">
        <v>1.8</v>
      </c>
      <c r="U99" s="277">
        <v>23.2</v>
      </c>
      <c r="V99" s="280">
        <v>1.9</v>
      </c>
      <c r="W99" s="277">
        <v>33.6</v>
      </c>
      <c r="X99" s="280">
        <v>4.3</v>
      </c>
      <c r="Y99" s="277">
        <v>21.1</v>
      </c>
      <c r="Z99" s="280">
        <v>4.5999999999999996</v>
      </c>
      <c r="AA99" s="277">
        <v>50.3</v>
      </c>
      <c r="AB99" s="273">
        <v>13</v>
      </c>
      <c r="AC99" s="277">
        <v>23</v>
      </c>
      <c r="AD99" s="280">
        <v>0.6</v>
      </c>
    </row>
    <row r="100" spans="1:30" ht="16.5" customHeight="1" x14ac:dyDescent="0.2">
      <c r="A100" s="7"/>
      <c r="B100" s="7"/>
      <c r="C100" s="7"/>
      <c r="D100" s="7"/>
      <c r="E100" s="7" t="s">
        <v>786</v>
      </c>
      <c r="F100" s="7"/>
      <c r="G100" s="7"/>
      <c r="H100" s="7"/>
      <c r="I100" s="7"/>
      <c r="J100" s="7"/>
      <c r="K100" s="7"/>
      <c r="L100" s="9" t="s">
        <v>319</v>
      </c>
      <c r="M100" s="277">
        <v>33.5</v>
      </c>
      <c r="N100" s="280">
        <v>1.1000000000000001</v>
      </c>
      <c r="O100" s="277">
        <v>28.2</v>
      </c>
      <c r="P100" s="280">
        <v>1.2</v>
      </c>
      <c r="Q100" s="277">
        <v>31</v>
      </c>
      <c r="R100" s="280">
        <v>1.5</v>
      </c>
      <c r="S100" s="277">
        <v>23.8</v>
      </c>
      <c r="T100" s="280">
        <v>1.8</v>
      </c>
      <c r="U100" s="277">
        <v>33.4</v>
      </c>
      <c r="V100" s="280">
        <v>2.2000000000000002</v>
      </c>
      <c r="W100" s="277">
        <v>42.5</v>
      </c>
      <c r="X100" s="280">
        <v>4.5999999999999996</v>
      </c>
      <c r="Y100" s="277">
        <v>36.5</v>
      </c>
      <c r="Z100" s="280">
        <v>6</v>
      </c>
      <c r="AA100" s="277">
        <v>34</v>
      </c>
      <c r="AB100" s="273">
        <v>13</v>
      </c>
      <c r="AC100" s="277">
        <v>31.1</v>
      </c>
      <c r="AD100" s="280">
        <v>0.6</v>
      </c>
    </row>
    <row r="101" spans="1:30" ht="16.5" customHeight="1" x14ac:dyDescent="0.2">
      <c r="A101" s="7"/>
      <c r="B101" s="7"/>
      <c r="C101" s="7"/>
      <c r="D101" s="7"/>
      <c r="E101" s="7" t="s">
        <v>787</v>
      </c>
      <c r="F101" s="7"/>
      <c r="G101" s="7"/>
      <c r="H101" s="7"/>
      <c r="I101" s="7"/>
      <c r="J101" s="7"/>
      <c r="K101" s="7"/>
      <c r="L101" s="9" t="s">
        <v>319</v>
      </c>
      <c r="M101" s="277">
        <v>27.7</v>
      </c>
      <c r="N101" s="280">
        <v>1</v>
      </c>
      <c r="O101" s="277">
        <v>32.200000000000003</v>
      </c>
      <c r="P101" s="280">
        <v>1.3</v>
      </c>
      <c r="Q101" s="277">
        <v>27</v>
      </c>
      <c r="R101" s="280">
        <v>1.4</v>
      </c>
      <c r="S101" s="277">
        <v>29.9</v>
      </c>
      <c r="T101" s="280">
        <v>2.1</v>
      </c>
      <c r="U101" s="277">
        <v>35.799999999999997</v>
      </c>
      <c r="V101" s="280">
        <v>2.4</v>
      </c>
      <c r="W101" s="277">
        <v>27.8</v>
      </c>
      <c r="X101" s="280">
        <v>4</v>
      </c>
      <c r="Y101" s="277">
        <v>25.2</v>
      </c>
      <c r="Z101" s="280">
        <v>5</v>
      </c>
      <c r="AA101" s="277">
        <v>19.899999999999999</v>
      </c>
      <c r="AB101" s="280">
        <v>9</v>
      </c>
      <c r="AC101" s="277">
        <v>29.6</v>
      </c>
      <c r="AD101" s="280">
        <v>0.6</v>
      </c>
    </row>
    <row r="102" spans="1:30" ht="16.5" customHeight="1" x14ac:dyDescent="0.2">
      <c r="A102" s="7"/>
      <c r="B102" s="7"/>
      <c r="C102" s="7"/>
      <c r="D102" s="7"/>
      <c r="E102" s="7" t="s">
        <v>788</v>
      </c>
      <c r="F102" s="7"/>
      <c r="G102" s="7"/>
      <c r="H102" s="7"/>
      <c r="I102" s="7"/>
      <c r="J102" s="7"/>
      <c r="K102" s="7"/>
      <c r="L102" s="9" t="s">
        <v>319</v>
      </c>
      <c r="M102" s="275" t="s">
        <v>150</v>
      </c>
      <c r="N102" s="7"/>
      <c r="O102" s="275" t="s">
        <v>150</v>
      </c>
      <c r="P102" s="7"/>
      <c r="Q102" s="275" t="s">
        <v>150</v>
      </c>
      <c r="R102" s="7"/>
      <c r="S102" s="276" t="s">
        <v>148</v>
      </c>
      <c r="T102" s="7"/>
      <c r="U102" s="276" t="s">
        <v>148</v>
      </c>
      <c r="V102" s="7"/>
      <c r="W102" s="276" t="s">
        <v>148</v>
      </c>
      <c r="X102" s="7"/>
      <c r="Y102" s="276" t="s">
        <v>148</v>
      </c>
      <c r="Z102" s="7"/>
      <c r="AA102" s="276" t="s">
        <v>148</v>
      </c>
      <c r="AB102" s="7"/>
      <c r="AC102" s="275" t="s">
        <v>150</v>
      </c>
      <c r="AD102" s="7"/>
    </row>
    <row r="103" spans="1:30" ht="16.5" customHeight="1" x14ac:dyDescent="0.2">
      <c r="A103" s="7"/>
      <c r="B103" s="7"/>
      <c r="C103" s="7"/>
      <c r="D103" s="7"/>
      <c r="E103" s="7" t="s">
        <v>789</v>
      </c>
      <c r="F103" s="7"/>
      <c r="G103" s="7"/>
      <c r="H103" s="7"/>
      <c r="I103" s="7"/>
      <c r="J103" s="7"/>
      <c r="K103" s="7"/>
      <c r="L103" s="9" t="s">
        <v>319</v>
      </c>
      <c r="M103" s="275" t="s">
        <v>150</v>
      </c>
      <c r="N103" s="7"/>
      <c r="O103" s="275" t="s">
        <v>150</v>
      </c>
      <c r="P103" s="7"/>
      <c r="Q103" s="275" t="s">
        <v>150</v>
      </c>
      <c r="R103" s="7"/>
      <c r="S103" s="275" t="s">
        <v>150</v>
      </c>
      <c r="T103" s="7"/>
      <c r="U103" s="275" t="s">
        <v>150</v>
      </c>
      <c r="V103" s="7"/>
      <c r="W103" s="276" t="s">
        <v>148</v>
      </c>
      <c r="X103" s="7"/>
      <c r="Y103" s="276" t="s">
        <v>148</v>
      </c>
      <c r="Z103" s="7"/>
      <c r="AA103" s="276" t="s">
        <v>148</v>
      </c>
      <c r="AB103" s="7"/>
      <c r="AC103" s="275" t="s">
        <v>150</v>
      </c>
      <c r="AD103" s="7"/>
    </row>
    <row r="104" spans="1:30" ht="16.5" customHeight="1" x14ac:dyDescent="0.2">
      <c r="A104" s="7"/>
      <c r="B104" s="7"/>
      <c r="C104" s="7"/>
      <c r="D104" s="7"/>
      <c r="E104" s="7" t="s">
        <v>790</v>
      </c>
      <c r="F104" s="7"/>
      <c r="G104" s="7"/>
      <c r="H104" s="7"/>
      <c r="I104" s="7"/>
      <c r="J104" s="7"/>
      <c r="K104" s="7"/>
      <c r="L104" s="9" t="s">
        <v>319</v>
      </c>
      <c r="M104" s="278">
        <v>147.5</v>
      </c>
      <c r="N104" s="280">
        <v>2.4</v>
      </c>
      <c r="O104" s="278">
        <v>136.6</v>
      </c>
      <c r="P104" s="280">
        <v>2.6</v>
      </c>
      <c r="Q104" s="278">
        <v>148.1</v>
      </c>
      <c r="R104" s="280">
        <v>3.2</v>
      </c>
      <c r="S104" s="278">
        <v>137.9</v>
      </c>
      <c r="T104" s="280">
        <v>4.4000000000000004</v>
      </c>
      <c r="U104" s="278">
        <v>139.1</v>
      </c>
      <c r="V104" s="280">
        <v>4.5999999999999996</v>
      </c>
      <c r="W104" s="278">
        <v>170.4</v>
      </c>
      <c r="X104" s="280">
        <v>9.4</v>
      </c>
      <c r="Y104" s="278">
        <v>126</v>
      </c>
      <c r="Z104" s="273">
        <v>11.2</v>
      </c>
      <c r="AA104" s="278">
        <v>188.8</v>
      </c>
      <c r="AB104" s="273">
        <v>26.7</v>
      </c>
      <c r="AC104" s="278">
        <v>143.9</v>
      </c>
      <c r="AD104" s="280">
        <v>1.4</v>
      </c>
    </row>
    <row r="105" spans="1:30" ht="16.5" customHeight="1" x14ac:dyDescent="0.2">
      <c r="A105" s="7"/>
      <c r="B105" s="7"/>
      <c r="C105" s="7"/>
      <c r="D105" s="7"/>
      <c r="E105" s="7" t="s">
        <v>791</v>
      </c>
      <c r="F105" s="7"/>
      <c r="G105" s="7"/>
      <c r="H105" s="7"/>
      <c r="I105" s="7"/>
      <c r="J105" s="7"/>
      <c r="K105" s="7"/>
      <c r="L105" s="9" t="s">
        <v>319</v>
      </c>
      <c r="M105" s="277">
        <v>49.7</v>
      </c>
      <c r="N105" s="280">
        <v>1.4</v>
      </c>
      <c r="O105" s="277">
        <v>46.1</v>
      </c>
      <c r="P105" s="280">
        <v>1.5</v>
      </c>
      <c r="Q105" s="277">
        <v>46.6</v>
      </c>
      <c r="R105" s="280">
        <v>1.8</v>
      </c>
      <c r="S105" s="277">
        <v>57.7</v>
      </c>
      <c r="T105" s="280">
        <v>2.8</v>
      </c>
      <c r="U105" s="277">
        <v>48.8</v>
      </c>
      <c r="V105" s="280">
        <v>2.8</v>
      </c>
      <c r="W105" s="277">
        <v>56.7</v>
      </c>
      <c r="X105" s="280">
        <v>5.5</v>
      </c>
      <c r="Y105" s="277">
        <v>37.4</v>
      </c>
      <c r="Z105" s="280">
        <v>6.1</v>
      </c>
      <c r="AA105" s="277">
        <v>88.4</v>
      </c>
      <c r="AB105" s="273">
        <v>18.7</v>
      </c>
      <c r="AC105" s="277">
        <v>49</v>
      </c>
      <c r="AD105" s="280">
        <v>0.8</v>
      </c>
    </row>
    <row r="106" spans="1:30" ht="16.5" customHeight="1" x14ac:dyDescent="0.2">
      <c r="A106" s="7"/>
      <c r="B106" s="7"/>
      <c r="C106" s="7"/>
      <c r="D106" s="7"/>
      <c r="E106" s="7" t="s">
        <v>792</v>
      </c>
      <c r="F106" s="7"/>
      <c r="G106" s="7"/>
      <c r="H106" s="7"/>
      <c r="I106" s="7"/>
      <c r="J106" s="7"/>
      <c r="K106" s="7"/>
      <c r="L106" s="9" t="s">
        <v>319</v>
      </c>
      <c r="M106" s="277">
        <v>20.100000000000001</v>
      </c>
      <c r="N106" s="280">
        <v>0.9</v>
      </c>
      <c r="O106" s="277">
        <v>19</v>
      </c>
      <c r="P106" s="280">
        <v>1</v>
      </c>
      <c r="Q106" s="277">
        <v>18.7</v>
      </c>
      <c r="R106" s="280">
        <v>1.1000000000000001</v>
      </c>
      <c r="S106" s="277">
        <v>19.3</v>
      </c>
      <c r="T106" s="280">
        <v>1.6</v>
      </c>
      <c r="U106" s="277">
        <v>21.3</v>
      </c>
      <c r="V106" s="280">
        <v>1.9</v>
      </c>
      <c r="W106" s="277">
        <v>22.6</v>
      </c>
      <c r="X106" s="280">
        <v>3.5</v>
      </c>
      <c r="Y106" s="277">
        <v>15</v>
      </c>
      <c r="Z106" s="280">
        <v>3.8</v>
      </c>
      <c r="AA106" s="277">
        <v>30</v>
      </c>
      <c r="AB106" s="273">
        <v>10.8</v>
      </c>
      <c r="AC106" s="277">
        <v>19.600000000000001</v>
      </c>
      <c r="AD106" s="280">
        <v>0.5</v>
      </c>
    </row>
    <row r="107" spans="1:30" ht="16.5" customHeight="1" x14ac:dyDescent="0.2">
      <c r="A107" s="7"/>
      <c r="B107" s="7"/>
      <c r="C107" s="7"/>
      <c r="D107" s="7"/>
      <c r="E107" s="7" t="s">
        <v>793</v>
      </c>
      <c r="F107" s="7"/>
      <c r="G107" s="7"/>
      <c r="H107" s="7"/>
      <c r="I107" s="7"/>
      <c r="J107" s="7"/>
      <c r="K107" s="7"/>
      <c r="L107" s="9" t="s">
        <v>319</v>
      </c>
      <c r="M107" s="276">
        <v>2</v>
      </c>
      <c r="N107" s="280">
        <v>0.3</v>
      </c>
      <c r="O107" s="276">
        <v>1.4</v>
      </c>
      <c r="P107" s="280">
        <v>0.3</v>
      </c>
      <c r="Q107" s="276">
        <v>1.5</v>
      </c>
      <c r="R107" s="280">
        <v>0.3</v>
      </c>
      <c r="S107" s="276">
        <v>1.7</v>
      </c>
      <c r="T107" s="280">
        <v>0.5</v>
      </c>
      <c r="U107" s="276">
        <v>1.9</v>
      </c>
      <c r="V107" s="280">
        <v>0.5</v>
      </c>
      <c r="W107" s="275" t="s">
        <v>150</v>
      </c>
      <c r="X107" s="7"/>
      <c r="Y107" s="275" t="s">
        <v>150</v>
      </c>
      <c r="Z107" s="7"/>
      <c r="AA107" s="275" t="s">
        <v>150</v>
      </c>
      <c r="AB107" s="7"/>
      <c r="AC107" s="276">
        <v>1.7</v>
      </c>
      <c r="AD107" s="280">
        <v>0.1</v>
      </c>
    </row>
    <row r="108" spans="1:30" ht="29.45" customHeight="1" x14ac:dyDescent="0.2">
      <c r="A108" s="7"/>
      <c r="B108" s="7"/>
      <c r="C108" s="7"/>
      <c r="D108" s="7"/>
      <c r="E108" s="351" t="s">
        <v>794</v>
      </c>
      <c r="F108" s="351"/>
      <c r="G108" s="351"/>
      <c r="H108" s="351"/>
      <c r="I108" s="351"/>
      <c r="J108" s="351"/>
      <c r="K108" s="351"/>
      <c r="L108" s="9" t="s">
        <v>319</v>
      </c>
      <c r="M108" s="276">
        <v>4.5</v>
      </c>
      <c r="N108" s="280">
        <v>0.4</v>
      </c>
      <c r="O108" s="276">
        <v>4.8</v>
      </c>
      <c r="P108" s="280">
        <v>0.5</v>
      </c>
      <c r="Q108" s="276">
        <v>4.7</v>
      </c>
      <c r="R108" s="280">
        <v>0.6</v>
      </c>
      <c r="S108" s="276">
        <v>3.2</v>
      </c>
      <c r="T108" s="280">
        <v>0.7</v>
      </c>
      <c r="U108" s="276">
        <v>4.4000000000000004</v>
      </c>
      <c r="V108" s="280">
        <v>0.8</v>
      </c>
      <c r="W108" s="276">
        <v>8.3000000000000007</v>
      </c>
      <c r="X108" s="280">
        <v>2.1</v>
      </c>
      <c r="Y108" s="275" t="s">
        <v>150</v>
      </c>
      <c r="Z108" s="7"/>
      <c r="AA108" s="275" t="s">
        <v>150</v>
      </c>
      <c r="AB108" s="7"/>
      <c r="AC108" s="276">
        <v>4.5999999999999996</v>
      </c>
      <c r="AD108" s="280">
        <v>0.2</v>
      </c>
    </row>
    <row r="109" spans="1:30" ht="16.5" customHeight="1" x14ac:dyDescent="0.2">
      <c r="A109" s="7"/>
      <c r="B109" s="7"/>
      <c r="C109" s="7"/>
      <c r="D109" s="7"/>
      <c r="E109" s="7" t="s">
        <v>795</v>
      </c>
      <c r="F109" s="7"/>
      <c r="G109" s="7"/>
      <c r="H109" s="7"/>
      <c r="I109" s="7"/>
      <c r="J109" s="7"/>
      <c r="K109" s="7"/>
      <c r="L109" s="9" t="s">
        <v>319</v>
      </c>
      <c r="M109" s="277">
        <v>10.6</v>
      </c>
      <c r="N109" s="280">
        <v>0.6</v>
      </c>
      <c r="O109" s="277">
        <v>11.7</v>
      </c>
      <c r="P109" s="280">
        <v>0.8</v>
      </c>
      <c r="Q109" s="276">
        <v>9.8000000000000007</v>
      </c>
      <c r="R109" s="280">
        <v>0.8</v>
      </c>
      <c r="S109" s="277">
        <v>14.8</v>
      </c>
      <c r="T109" s="280">
        <v>1.4</v>
      </c>
      <c r="U109" s="276">
        <v>9.3000000000000007</v>
      </c>
      <c r="V109" s="280">
        <v>1.2</v>
      </c>
      <c r="W109" s="277">
        <v>13.7</v>
      </c>
      <c r="X109" s="280">
        <v>2.6</v>
      </c>
      <c r="Y109" s="276">
        <v>9</v>
      </c>
      <c r="Z109" s="280">
        <v>3</v>
      </c>
      <c r="AA109" s="277">
        <v>17.5</v>
      </c>
      <c r="AB109" s="280">
        <v>8.3000000000000007</v>
      </c>
      <c r="AC109" s="277">
        <v>11.1</v>
      </c>
      <c r="AD109" s="280">
        <v>0.4</v>
      </c>
    </row>
    <row r="110" spans="1:30" ht="16.5" customHeight="1" x14ac:dyDescent="0.2">
      <c r="A110" s="7"/>
      <c r="B110" s="7"/>
      <c r="C110" s="7"/>
      <c r="D110" s="7"/>
      <c r="E110" s="7" t="s">
        <v>796</v>
      </c>
      <c r="F110" s="7"/>
      <c r="G110" s="7"/>
      <c r="H110" s="7"/>
      <c r="I110" s="7"/>
      <c r="J110" s="7"/>
      <c r="K110" s="7"/>
      <c r="L110" s="9" t="s">
        <v>319</v>
      </c>
      <c r="M110" s="275" t="s">
        <v>150</v>
      </c>
      <c r="N110" s="7"/>
      <c r="O110" s="275" t="s">
        <v>150</v>
      </c>
      <c r="P110" s="7"/>
      <c r="Q110" s="275" t="s">
        <v>150</v>
      </c>
      <c r="R110" s="7"/>
      <c r="S110" s="275" t="s">
        <v>150</v>
      </c>
      <c r="T110" s="7"/>
      <c r="U110" s="275" t="s">
        <v>150</v>
      </c>
      <c r="V110" s="7"/>
      <c r="W110" s="275" t="s">
        <v>150</v>
      </c>
      <c r="X110" s="7"/>
      <c r="Y110" s="276" t="s">
        <v>148</v>
      </c>
      <c r="Z110" s="7"/>
      <c r="AA110" s="276" t="s">
        <v>148</v>
      </c>
      <c r="AB110" s="7"/>
      <c r="AC110" s="275" t="s">
        <v>150</v>
      </c>
      <c r="AD110" s="7"/>
    </row>
    <row r="111" spans="1:30" ht="16.5" customHeight="1" x14ac:dyDescent="0.2">
      <c r="A111" s="7"/>
      <c r="B111" s="7"/>
      <c r="C111" s="7"/>
      <c r="D111" s="7"/>
      <c r="E111" s="7" t="s">
        <v>797</v>
      </c>
      <c r="F111" s="7"/>
      <c r="G111" s="7"/>
      <c r="H111" s="7"/>
      <c r="I111" s="7"/>
      <c r="J111" s="7"/>
      <c r="K111" s="7"/>
      <c r="L111" s="9" t="s">
        <v>319</v>
      </c>
      <c r="M111" s="276">
        <v>2.2999999999999998</v>
      </c>
      <c r="N111" s="280">
        <v>0.3</v>
      </c>
      <c r="O111" s="276">
        <v>2</v>
      </c>
      <c r="P111" s="280">
        <v>0.4</v>
      </c>
      <c r="Q111" s="276">
        <v>2.8</v>
      </c>
      <c r="R111" s="280">
        <v>0.5</v>
      </c>
      <c r="S111" s="276">
        <v>1.8</v>
      </c>
      <c r="T111" s="280">
        <v>0.5</v>
      </c>
      <c r="U111" s="276">
        <v>2.2000000000000002</v>
      </c>
      <c r="V111" s="280">
        <v>0.7</v>
      </c>
      <c r="W111" s="275" t="s">
        <v>150</v>
      </c>
      <c r="X111" s="7"/>
      <c r="Y111" s="275" t="s">
        <v>150</v>
      </c>
      <c r="Z111" s="7"/>
      <c r="AA111" s="275" t="s">
        <v>150</v>
      </c>
      <c r="AB111" s="7"/>
      <c r="AC111" s="276">
        <v>2.2999999999999998</v>
      </c>
      <c r="AD111" s="280">
        <v>0.2</v>
      </c>
    </row>
    <row r="112" spans="1:30" ht="29.45" customHeight="1" x14ac:dyDescent="0.2">
      <c r="A112" s="7"/>
      <c r="B112" s="7"/>
      <c r="C112" s="7"/>
      <c r="D112" s="7"/>
      <c r="E112" s="351" t="s">
        <v>798</v>
      </c>
      <c r="F112" s="351"/>
      <c r="G112" s="351"/>
      <c r="H112" s="351"/>
      <c r="I112" s="351"/>
      <c r="J112" s="351"/>
      <c r="K112" s="351"/>
      <c r="L112" s="9" t="s">
        <v>319</v>
      </c>
      <c r="M112" s="276">
        <v>2.1</v>
      </c>
      <c r="N112" s="280">
        <v>0.3</v>
      </c>
      <c r="O112" s="276">
        <v>2.4</v>
      </c>
      <c r="P112" s="280">
        <v>0.4</v>
      </c>
      <c r="Q112" s="276">
        <v>2.9</v>
      </c>
      <c r="R112" s="280">
        <v>0.5</v>
      </c>
      <c r="S112" s="276">
        <v>2.2000000000000002</v>
      </c>
      <c r="T112" s="280">
        <v>0.6</v>
      </c>
      <c r="U112" s="276">
        <v>2.2000000000000002</v>
      </c>
      <c r="V112" s="280">
        <v>0.7</v>
      </c>
      <c r="W112" s="275" t="s">
        <v>150</v>
      </c>
      <c r="X112" s="7"/>
      <c r="Y112" s="275" t="s">
        <v>150</v>
      </c>
      <c r="Z112" s="7"/>
      <c r="AA112" s="275" t="s">
        <v>150</v>
      </c>
      <c r="AB112" s="7"/>
      <c r="AC112" s="276">
        <v>2.4</v>
      </c>
      <c r="AD112" s="280">
        <v>0.2</v>
      </c>
    </row>
    <row r="113" spans="1:30" ht="29.45" customHeight="1" x14ac:dyDescent="0.2">
      <c r="A113" s="7"/>
      <c r="B113" s="7"/>
      <c r="C113" s="7"/>
      <c r="D113" s="7"/>
      <c r="E113" s="351" t="s">
        <v>799</v>
      </c>
      <c r="F113" s="351"/>
      <c r="G113" s="351"/>
      <c r="H113" s="351"/>
      <c r="I113" s="351"/>
      <c r="J113" s="351"/>
      <c r="K113" s="351"/>
      <c r="L113" s="9" t="s">
        <v>319</v>
      </c>
      <c r="M113" s="276">
        <v>4.9000000000000004</v>
      </c>
      <c r="N113" s="280">
        <v>0.4</v>
      </c>
      <c r="O113" s="276">
        <v>4</v>
      </c>
      <c r="P113" s="280">
        <v>0.5</v>
      </c>
      <c r="Q113" s="276">
        <v>3.2</v>
      </c>
      <c r="R113" s="280">
        <v>0.5</v>
      </c>
      <c r="S113" s="276">
        <v>4.9000000000000004</v>
      </c>
      <c r="T113" s="280">
        <v>0.8</v>
      </c>
      <c r="U113" s="276">
        <v>5.0999999999999996</v>
      </c>
      <c r="V113" s="280">
        <v>1</v>
      </c>
      <c r="W113" s="275" t="s">
        <v>150</v>
      </c>
      <c r="X113" s="7"/>
      <c r="Y113" s="275" t="s">
        <v>150</v>
      </c>
      <c r="Z113" s="7"/>
      <c r="AA113" s="275" t="s">
        <v>150</v>
      </c>
      <c r="AB113" s="7"/>
      <c r="AC113" s="276">
        <v>4.2</v>
      </c>
      <c r="AD113" s="280">
        <v>0.2</v>
      </c>
    </row>
    <row r="114" spans="1:30" ht="16.5" customHeight="1" x14ac:dyDescent="0.2">
      <c r="A114" s="7"/>
      <c r="B114" s="7"/>
      <c r="C114" s="7"/>
      <c r="D114" s="7"/>
      <c r="E114" s="7" t="s">
        <v>800</v>
      </c>
      <c r="F114" s="7"/>
      <c r="G114" s="7"/>
      <c r="H114" s="7"/>
      <c r="I114" s="7"/>
      <c r="J114" s="7"/>
      <c r="K114" s="7"/>
      <c r="L114" s="9" t="s">
        <v>319</v>
      </c>
      <c r="M114" s="277">
        <v>36.4</v>
      </c>
      <c r="N114" s="280">
        <v>1.3</v>
      </c>
      <c r="O114" s="277">
        <v>38.6</v>
      </c>
      <c r="P114" s="280">
        <v>1.5</v>
      </c>
      <c r="Q114" s="277">
        <v>41.5</v>
      </c>
      <c r="R114" s="280">
        <v>1.8</v>
      </c>
      <c r="S114" s="277">
        <v>49.8</v>
      </c>
      <c r="T114" s="280">
        <v>2.7</v>
      </c>
      <c r="U114" s="277">
        <v>40.299999999999997</v>
      </c>
      <c r="V114" s="280">
        <v>2.9</v>
      </c>
      <c r="W114" s="277">
        <v>53.8</v>
      </c>
      <c r="X114" s="280">
        <v>6.2</v>
      </c>
      <c r="Y114" s="277">
        <v>32</v>
      </c>
      <c r="Z114" s="280">
        <v>5.6</v>
      </c>
      <c r="AA114" s="277">
        <v>64.599999999999994</v>
      </c>
      <c r="AB114" s="273">
        <v>12.6</v>
      </c>
      <c r="AC114" s="277">
        <v>40.200000000000003</v>
      </c>
      <c r="AD114" s="280">
        <v>0.8</v>
      </c>
    </row>
    <row r="115" spans="1:30" ht="16.5" customHeight="1" x14ac:dyDescent="0.2">
      <c r="A115" s="7"/>
      <c r="B115" s="7"/>
      <c r="C115" s="7"/>
      <c r="D115" s="7" t="s">
        <v>802</v>
      </c>
      <c r="E115" s="7"/>
      <c r="F115" s="7"/>
      <c r="G115" s="7"/>
      <c r="H115" s="7"/>
      <c r="I115" s="7"/>
      <c r="J115" s="7"/>
      <c r="K115" s="7"/>
      <c r="L115" s="9" t="s">
        <v>319</v>
      </c>
      <c r="M115" s="278">
        <v>541.29999999999995</v>
      </c>
      <c r="N115" s="280">
        <v>4.7</v>
      </c>
      <c r="O115" s="278">
        <v>515.70000000000005</v>
      </c>
      <c r="P115" s="280">
        <v>5.2</v>
      </c>
      <c r="Q115" s="278">
        <v>537.70000000000005</v>
      </c>
      <c r="R115" s="280">
        <v>6.2</v>
      </c>
      <c r="S115" s="278">
        <v>537.70000000000005</v>
      </c>
      <c r="T115" s="280">
        <v>8.6999999999999993</v>
      </c>
      <c r="U115" s="278">
        <v>536.4</v>
      </c>
      <c r="V115" s="280">
        <v>9.4</v>
      </c>
      <c r="W115" s="278">
        <v>630.29999999999995</v>
      </c>
      <c r="X115" s="273">
        <v>18.600000000000001</v>
      </c>
      <c r="Y115" s="278">
        <v>465.7</v>
      </c>
      <c r="Z115" s="273">
        <v>21.5</v>
      </c>
      <c r="AA115" s="278">
        <v>729.9</v>
      </c>
      <c r="AB115" s="273">
        <v>51</v>
      </c>
      <c r="AC115" s="278">
        <v>536</v>
      </c>
      <c r="AD115" s="280">
        <v>2.7</v>
      </c>
    </row>
    <row r="116" spans="1:30" ht="16.5" customHeight="1" x14ac:dyDescent="0.2">
      <c r="A116" s="7"/>
      <c r="B116" s="7"/>
      <c r="C116" s="7" t="s">
        <v>116</v>
      </c>
      <c r="D116" s="7"/>
      <c r="E116" s="7"/>
      <c r="F116" s="7"/>
      <c r="G116" s="7"/>
      <c r="H116" s="7"/>
      <c r="I116" s="7"/>
      <c r="J116" s="7"/>
      <c r="K116" s="7"/>
      <c r="L116" s="9"/>
      <c r="M116" s="10"/>
      <c r="N116" s="7"/>
      <c r="O116" s="10"/>
      <c r="P116" s="7"/>
      <c r="Q116" s="10"/>
      <c r="R116" s="7"/>
      <c r="S116" s="10"/>
      <c r="T116" s="7"/>
      <c r="U116" s="10"/>
      <c r="V116" s="7"/>
      <c r="W116" s="10"/>
      <c r="X116" s="7"/>
      <c r="Y116" s="10"/>
      <c r="Z116" s="7"/>
      <c r="AA116" s="10"/>
      <c r="AB116" s="7"/>
      <c r="AC116" s="10"/>
      <c r="AD116" s="7"/>
    </row>
    <row r="117" spans="1:30" ht="16.5" customHeight="1" x14ac:dyDescent="0.2">
      <c r="A117" s="7"/>
      <c r="B117" s="7"/>
      <c r="C117" s="7"/>
      <c r="D117" s="7" t="s">
        <v>759</v>
      </c>
      <c r="E117" s="7"/>
      <c r="F117" s="7"/>
      <c r="G117" s="7"/>
      <c r="H117" s="7"/>
      <c r="I117" s="7"/>
      <c r="J117" s="7"/>
      <c r="K117" s="7"/>
      <c r="L117" s="9"/>
      <c r="M117" s="10"/>
      <c r="N117" s="7"/>
      <c r="O117" s="10"/>
      <c r="P117" s="7"/>
      <c r="Q117" s="10"/>
      <c r="R117" s="7"/>
      <c r="S117" s="10"/>
      <c r="T117" s="7"/>
      <c r="U117" s="10"/>
      <c r="V117" s="7"/>
      <c r="W117" s="10"/>
      <c r="X117" s="7"/>
      <c r="Y117" s="10"/>
      <c r="Z117" s="7"/>
      <c r="AA117" s="10"/>
      <c r="AB117" s="7"/>
      <c r="AC117" s="10"/>
      <c r="AD117" s="7"/>
    </row>
    <row r="118" spans="1:30" ht="16.5" customHeight="1" x14ac:dyDescent="0.2">
      <c r="A118" s="7"/>
      <c r="B118" s="7"/>
      <c r="C118" s="7"/>
      <c r="D118" s="7"/>
      <c r="E118" s="7" t="s">
        <v>782</v>
      </c>
      <c r="F118" s="7"/>
      <c r="G118" s="7"/>
      <c r="H118" s="7"/>
      <c r="I118" s="7"/>
      <c r="J118" s="7"/>
      <c r="K118" s="7"/>
      <c r="L118" s="9" t="s">
        <v>319</v>
      </c>
      <c r="M118" s="277">
        <v>11.3</v>
      </c>
      <c r="N118" s="280">
        <v>0.7</v>
      </c>
      <c r="O118" s="276">
        <v>9.8000000000000007</v>
      </c>
      <c r="P118" s="280">
        <v>0.7</v>
      </c>
      <c r="Q118" s="276">
        <v>8.6</v>
      </c>
      <c r="R118" s="280">
        <v>0.8</v>
      </c>
      <c r="S118" s="276">
        <v>9.6</v>
      </c>
      <c r="T118" s="280">
        <v>1.2</v>
      </c>
      <c r="U118" s="276">
        <v>9.1</v>
      </c>
      <c r="V118" s="280">
        <v>1.2</v>
      </c>
      <c r="W118" s="276">
        <v>8.8000000000000007</v>
      </c>
      <c r="X118" s="280">
        <v>2.2999999999999998</v>
      </c>
      <c r="Y118" s="276">
        <v>5.8</v>
      </c>
      <c r="Z118" s="280">
        <v>2.4</v>
      </c>
      <c r="AA118" s="277">
        <v>22.5</v>
      </c>
      <c r="AB118" s="280">
        <v>9.1</v>
      </c>
      <c r="AC118" s="277">
        <v>10</v>
      </c>
      <c r="AD118" s="280">
        <v>0.4</v>
      </c>
    </row>
    <row r="119" spans="1:30" ht="16.5" customHeight="1" x14ac:dyDescent="0.2">
      <c r="A119" s="7"/>
      <c r="B119" s="7"/>
      <c r="C119" s="7"/>
      <c r="D119" s="7"/>
      <c r="E119" s="7" t="s">
        <v>783</v>
      </c>
      <c r="F119" s="7"/>
      <c r="G119" s="7"/>
      <c r="H119" s="7"/>
      <c r="I119" s="7"/>
      <c r="J119" s="7"/>
      <c r="K119" s="7"/>
      <c r="L119" s="9" t="s">
        <v>319</v>
      </c>
      <c r="M119" s="278">
        <v>169.1</v>
      </c>
      <c r="N119" s="280">
        <v>2.7</v>
      </c>
      <c r="O119" s="278">
        <v>160.80000000000001</v>
      </c>
      <c r="P119" s="280">
        <v>3</v>
      </c>
      <c r="Q119" s="278">
        <v>170.5</v>
      </c>
      <c r="R119" s="280">
        <v>3.6</v>
      </c>
      <c r="S119" s="278">
        <v>158.30000000000001</v>
      </c>
      <c r="T119" s="280">
        <v>4.8</v>
      </c>
      <c r="U119" s="278">
        <v>170.8</v>
      </c>
      <c r="V119" s="280">
        <v>5.4</v>
      </c>
      <c r="W119" s="278">
        <v>196.2</v>
      </c>
      <c r="X119" s="273">
        <v>10.4</v>
      </c>
      <c r="Y119" s="278">
        <v>151.30000000000001</v>
      </c>
      <c r="Z119" s="273">
        <v>12.5</v>
      </c>
      <c r="AA119" s="278">
        <v>211.1</v>
      </c>
      <c r="AB119" s="273">
        <v>27.2</v>
      </c>
      <c r="AC119" s="278">
        <v>167.1</v>
      </c>
      <c r="AD119" s="280">
        <v>1.5</v>
      </c>
    </row>
    <row r="120" spans="1:30" ht="42.4" customHeight="1" x14ac:dyDescent="0.2">
      <c r="A120" s="7"/>
      <c r="B120" s="7"/>
      <c r="C120" s="7"/>
      <c r="D120" s="7"/>
      <c r="E120" s="351" t="s">
        <v>784</v>
      </c>
      <c r="F120" s="351"/>
      <c r="G120" s="351"/>
      <c r="H120" s="351"/>
      <c r="I120" s="351"/>
      <c r="J120" s="351"/>
      <c r="K120" s="351"/>
      <c r="L120" s="9" t="s">
        <v>319</v>
      </c>
      <c r="M120" s="276">
        <v>1.8</v>
      </c>
      <c r="N120" s="280">
        <v>0.3</v>
      </c>
      <c r="O120" s="276">
        <v>1.9</v>
      </c>
      <c r="P120" s="280">
        <v>0.3</v>
      </c>
      <c r="Q120" s="276">
        <v>1.6</v>
      </c>
      <c r="R120" s="280">
        <v>0.3</v>
      </c>
      <c r="S120" s="276">
        <v>2</v>
      </c>
      <c r="T120" s="280">
        <v>0.5</v>
      </c>
      <c r="U120" s="276">
        <v>2.4</v>
      </c>
      <c r="V120" s="280">
        <v>0.6</v>
      </c>
      <c r="W120" s="275" t="s">
        <v>150</v>
      </c>
      <c r="X120" s="7"/>
      <c r="Y120" s="275" t="s">
        <v>150</v>
      </c>
      <c r="Z120" s="7"/>
      <c r="AA120" s="275" t="s">
        <v>150</v>
      </c>
      <c r="AB120" s="7"/>
      <c r="AC120" s="276">
        <v>1.8</v>
      </c>
      <c r="AD120" s="280">
        <v>0.2</v>
      </c>
    </row>
    <row r="121" spans="1:30" ht="16.5" customHeight="1" x14ac:dyDescent="0.2">
      <c r="A121" s="7"/>
      <c r="B121" s="7"/>
      <c r="C121" s="7"/>
      <c r="D121" s="7"/>
      <c r="E121" s="7" t="s">
        <v>785</v>
      </c>
      <c r="F121" s="7"/>
      <c r="G121" s="7"/>
      <c r="H121" s="7"/>
      <c r="I121" s="7"/>
      <c r="J121" s="7"/>
      <c r="K121" s="7"/>
      <c r="L121" s="9" t="s">
        <v>319</v>
      </c>
      <c r="M121" s="277">
        <v>23.1</v>
      </c>
      <c r="N121" s="280">
        <v>1</v>
      </c>
      <c r="O121" s="277">
        <v>21.5</v>
      </c>
      <c r="P121" s="280">
        <v>1.1000000000000001</v>
      </c>
      <c r="Q121" s="277">
        <v>23.7</v>
      </c>
      <c r="R121" s="280">
        <v>1.3</v>
      </c>
      <c r="S121" s="277">
        <v>23.5</v>
      </c>
      <c r="T121" s="280">
        <v>1.9</v>
      </c>
      <c r="U121" s="277">
        <v>23.5</v>
      </c>
      <c r="V121" s="280">
        <v>2</v>
      </c>
      <c r="W121" s="277">
        <v>29.5</v>
      </c>
      <c r="X121" s="280">
        <v>4</v>
      </c>
      <c r="Y121" s="277">
        <v>21.9</v>
      </c>
      <c r="Z121" s="280">
        <v>4.8</v>
      </c>
      <c r="AA121" s="277">
        <v>66.5</v>
      </c>
      <c r="AB121" s="273">
        <v>15</v>
      </c>
      <c r="AC121" s="277">
        <v>23.3</v>
      </c>
      <c r="AD121" s="280">
        <v>0.6</v>
      </c>
    </row>
    <row r="122" spans="1:30" ht="16.5" customHeight="1" x14ac:dyDescent="0.2">
      <c r="A122" s="7"/>
      <c r="B122" s="7"/>
      <c r="C122" s="7"/>
      <c r="D122" s="7"/>
      <c r="E122" s="7" t="s">
        <v>786</v>
      </c>
      <c r="F122" s="7"/>
      <c r="G122" s="7"/>
      <c r="H122" s="7"/>
      <c r="I122" s="7"/>
      <c r="J122" s="7"/>
      <c r="K122" s="7"/>
      <c r="L122" s="9" t="s">
        <v>319</v>
      </c>
      <c r="M122" s="277">
        <v>32.700000000000003</v>
      </c>
      <c r="N122" s="280">
        <v>1.1000000000000001</v>
      </c>
      <c r="O122" s="277">
        <v>28.5</v>
      </c>
      <c r="P122" s="280">
        <v>1.2</v>
      </c>
      <c r="Q122" s="277">
        <v>31.9</v>
      </c>
      <c r="R122" s="280">
        <v>1.5</v>
      </c>
      <c r="S122" s="277">
        <v>21.9</v>
      </c>
      <c r="T122" s="280">
        <v>1.8</v>
      </c>
      <c r="U122" s="277">
        <v>35</v>
      </c>
      <c r="V122" s="280">
        <v>2.2999999999999998</v>
      </c>
      <c r="W122" s="277">
        <v>42</v>
      </c>
      <c r="X122" s="280">
        <v>4.5999999999999996</v>
      </c>
      <c r="Y122" s="277">
        <v>26</v>
      </c>
      <c r="Z122" s="280">
        <v>5.0999999999999996</v>
      </c>
      <c r="AA122" s="277">
        <v>46.2</v>
      </c>
      <c r="AB122" s="273">
        <v>15.8</v>
      </c>
      <c r="AC122" s="277">
        <v>30.8</v>
      </c>
      <c r="AD122" s="280">
        <v>0.6</v>
      </c>
    </row>
    <row r="123" spans="1:30" ht="16.5" customHeight="1" x14ac:dyDescent="0.2">
      <c r="A123" s="7"/>
      <c r="B123" s="7"/>
      <c r="C123" s="7"/>
      <c r="D123" s="7"/>
      <c r="E123" s="7" t="s">
        <v>787</v>
      </c>
      <c r="F123" s="7"/>
      <c r="G123" s="7"/>
      <c r="H123" s="7"/>
      <c r="I123" s="7"/>
      <c r="J123" s="7"/>
      <c r="K123" s="7"/>
      <c r="L123" s="9" t="s">
        <v>319</v>
      </c>
      <c r="M123" s="277">
        <v>26.9</v>
      </c>
      <c r="N123" s="280">
        <v>1</v>
      </c>
      <c r="O123" s="277">
        <v>30.9</v>
      </c>
      <c r="P123" s="280">
        <v>1.3</v>
      </c>
      <c r="Q123" s="277">
        <v>27.8</v>
      </c>
      <c r="R123" s="280">
        <v>1.4</v>
      </c>
      <c r="S123" s="277">
        <v>32.299999999999997</v>
      </c>
      <c r="T123" s="280">
        <v>2.2000000000000002</v>
      </c>
      <c r="U123" s="277">
        <v>33.700000000000003</v>
      </c>
      <c r="V123" s="280">
        <v>2.2999999999999998</v>
      </c>
      <c r="W123" s="277">
        <v>31.8</v>
      </c>
      <c r="X123" s="280">
        <v>4.2</v>
      </c>
      <c r="Y123" s="277">
        <v>27.3</v>
      </c>
      <c r="Z123" s="280">
        <v>5.3</v>
      </c>
      <c r="AA123" s="277">
        <v>25.4</v>
      </c>
      <c r="AB123" s="273">
        <v>10.8</v>
      </c>
      <c r="AC123" s="277">
        <v>29.3</v>
      </c>
      <c r="AD123" s="280">
        <v>0.6</v>
      </c>
    </row>
    <row r="124" spans="1:30" ht="16.5" customHeight="1" x14ac:dyDescent="0.2">
      <c r="A124" s="7"/>
      <c r="B124" s="7"/>
      <c r="C124" s="7"/>
      <c r="D124" s="7"/>
      <c r="E124" s="7" t="s">
        <v>788</v>
      </c>
      <c r="F124" s="7"/>
      <c r="G124" s="7"/>
      <c r="H124" s="7"/>
      <c r="I124" s="7"/>
      <c r="J124" s="7"/>
      <c r="K124" s="7"/>
      <c r="L124" s="9" t="s">
        <v>319</v>
      </c>
      <c r="M124" s="275" t="s">
        <v>150</v>
      </c>
      <c r="N124" s="7"/>
      <c r="O124" s="275" t="s">
        <v>150</v>
      </c>
      <c r="P124" s="7"/>
      <c r="Q124" s="276" t="s">
        <v>148</v>
      </c>
      <c r="R124" s="7"/>
      <c r="S124" s="276" t="s">
        <v>148</v>
      </c>
      <c r="T124" s="7"/>
      <c r="U124" s="276" t="s">
        <v>148</v>
      </c>
      <c r="V124" s="7"/>
      <c r="W124" s="276" t="s">
        <v>148</v>
      </c>
      <c r="X124" s="7"/>
      <c r="Y124" s="275" t="s">
        <v>150</v>
      </c>
      <c r="Z124" s="7"/>
      <c r="AA124" s="276" t="s">
        <v>148</v>
      </c>
      <c r="AB124" s="7"/>
      <c r="AC124" s="275" t="s">
        <v>150</v>
      </c>
      <c r="AD124" s="7"/>
    </row>
    <row r="125" spans="1:30" ht="16.5" customHeight="1" x14ac:dyDescent="0.2">
      <c r="A125" s="7"/>
      <c r="B125" s="7"/>
      <c r="C125" s="7"/>
      <c r="D125" s="7"/>
      <c r="E125" s="7" t="s">
        <v>789</v>
      </c>
      <c r="F125" s="7"/>
      <c r="G125" s="7"/>
      <c r="H125" s="7"/>
      <c r="I125" s="7"/>
      <c r="J125" s="7"/>
      <c r="K125" s="7"/>
      <c r="L125" s="9" t="s">
        <v>319</v>
      </c>
      <c r="M125" s="275" t="s">
        <v>150</v>
      </c>
      <c r="N125" s="7"/>
      <c r="O125" s="275" t="s">
        <v>150</v>
      </c>
      <c r="P125" s="7"/>
      <c r="Q125" s="275" t="s">
        <v>150</v>
      </c>
      <c r="R125" s="7"/>
      <c r="S125" s="276" t="s">
        <v>148</v>
      </c>
      <c r="T125" s="7"/>
      <c r="U125" s="276" t="s">
        <v>148</v>
      </c>
      <c r="V125" s="7"/>
      <c r="W125" s="276" t="s">
        <v>148</v>
      </c>
      <c r="X125" s="7"/>
      <c r="Y125" s="276" t="s">
        <v>148</v>
      </c>
      <c r="Z125" s="7"/>
      <c r="AA125" s="276" t="s">
        <v>148</v>
      </c>
      <c r="AB125" s="7"/>
      <c r="AC125" s="275" t="s">
        <v>150</v>
      </c>
      <c r="AD125" s="7"/>
    </row>
    <row r="126" spans="1:30" ht="16.5" customHeight="1" x14ac:dyDescent="0.2">
      <c r="A126" s="7"/>
      <c r="B126" s="7"/>
      <c r="C126" s="7"/>
      <c r="D126" s="7"/>
      <c r="E126" s="7" t="s">
        <v>790</v>
      </c>
      <c r="F126" s="7"/>
      <c r="G126" s="7"/>
      <c r="H126" s="7"/>
      <c r="I126" s="7"/>
      <c r="J126" s="7"/>
      <c r="K126" s="7"/>
      <c r="L126" s="9" t="s">
        <v>319</v>
      </c>
      <c r="M126" s="278">
        <v>156.1</v>
      </c>
      <c r="N126" s="280">
        <v>2.5</v>
      </c>
      <c r="O126" s="278">
        <v>147</v>
      </c>
      <c r="P126" s="280">
        <v>2.7</v>
      </c>
      <c r="Q126" s="278">
        <v>155</v>
      </c>
      <c r="R126" s="280">
        <v>3.3</v>
      </c>
      <c r="S126" s="278">
        <v>140.9</v>
      </c>
      <c r="T126" s="280">
        <v>4.5</v>
      </c>
      <c r="U126" s="278">
        <v>150.19999999999999</v>
      </c>
      <c r="V126" s="280">
        <v>4.8</v>
      </c>
      <c r="W126" s="278">
        <v>181.9</v>
      </c>
      <c r="X126" s="280">
        <v>9.8000000000000007</v>
      </c>
      <c r="Y126" s="278">
        <v>135.69999999999999</v>
      </c>
      <c r="Z126" s="273">
        <v>11.7</v>
      </c>
      <c r="AA126" s="278">
        <v>218.6</v>
      </c>
      <c r="AB126" s="273">
        <v>30</v>
      </c>
      <c r="AC126" s="278">
        <v>152.5</v>
      </c>
      <c r="AD126" s="280">
        <v>1.4</v>
      </c>
    </row>
    <row r="127" spans="1:30" ht="16.5" customHeight="1" x14ac:dyDescent="0.2">
      <c r="A127" s="7"/>
      <c r="B127" s="7"/>
      <c r="C127" s="7"/>
      <c r="D127" s="7"/>
      <c r="E127" s="7" t="s">
        <v>791</v>
      </c>
      <c r="F127" s="7"/>
      <c r="G127" s="7"/>
      <c r="H127" s="7"/>
      <c r="I127" s="7"/>
      <c r="J127" s="7"/>
      <c r="K127" s="7"/>
      <c r="L127" s="9" t="s">
        <v>319</v>
      </c>
      <c r="M127" s="277">
        <v>48</v>
      </c>
      <c r="N127" s="280">
        <v>1.4</v>
      </c>
      <c r="O127" s="277">
        <v>49.4</v>
      </c>
      <c r="P127" s="280">
        <v>1.6</v>
      </c>
      <c r="Q127" s="277">
        <v>47.4</v>
      </c>
      <c r="R127" s="280">
        <v>1.9</v>
      </c>
      <c r="S127" s="277">
        <v>49.7</v>
      </c>
      <c r="T127" s="280">
        <v>2.7</v>
      </c>
      <c r="U127" s="277">
        <v>49.7</v>
      </c>
      <c r="V127" s="280">
        <v>2.8</v>
      </c>
      <c r="W127" s="277">
        <v>56.1</v>
      </c>
      <c r="X127" s="280">
        <v>5.4</v>
      </c>
      <c r="Y127" s="277">
        <v>42.2</v>
      </c>
      <c r="Z127" s="280">
        <v>6.6</v>
      </c>
      <c r="AA127" s="277">
        <v>78.3</v>
      </c>
      <c r="AB127" s="273">
        <v>17.100000000000001</v>
      </c>
      <c r="AC127" s="277">
        <v>48.9</v>
      </c>
      <c r="AD127" s="280">
        <v>0.8</v>
      </c>
    </row>
    <row r="128" spans="1:30" ht="16.5" customHeight="1" x14ac:dyDescent="0.2">
      <c r="A128" s="7"/>
      <c r="B128" s="7"/>
      <c r="C128" s="7"/>
      <c r="D128" s="7"/>
      <c r="E128" s="7" t="s">
        <v>792</v>
      </c>
      <c r="F128" s="7"/>
      <c r="G128" s="7"/>
      <c r="H128" s="7"/>
      <c r="I128" s="7"/>
      <c r="J128" s="7"/>
      <c r="K128" s="7"/>
      <c r="L128" s="9" t="s">
        <v>319</v>
      </c>
      <c r="M128" s="277">
        <v>19.5</v>
      </c>
      <c r="N128" s="280">
        <v>0.9</v>
      </c>
      <c r="O128" s="277">
        <v>20</v>
      </c>
      <c r="P128" s="280">
        <v>1</v>
      </c>
      <c r="Q128" s="277">
        <v>20.9</v>
      </c>
      <c r="R128" s="280">
        <v>1.2</v>
      </c>
      <c r="S128" s="277">
        <v>19.100000000000001</v>
      </c>
      <c r="T128" s="280">
        <v>1.7</v>
      </c>
      <c r="U128" s="277">
        <v>19.600000000000001</v>
      </c>
      <c r="V128" s="280">
        <v>1.9</v>
      </c>
      <c r="W128" s="277">
        <v>21.5</v>
      </c>
      <c r="X128" s="280">
        <v>3.4</v>
      </c>
      <c r="Y128" s="277">
        <v>15.2</v>
      </c>
      <c r="Z128" s="280">
        <v>3.9</v>
      </c>
      <c r="AA128" s="277">
        <v>31.1</v>
      </c>
      <c r="AB128" s="273">
        <v>10.4</v>
      </c>
      <c r="AC128" s="277">
        <v>19.899999999999999</v>
      </c>
      <c r="AD128" s="280">
        <v>0.5</v>
      </c>
    </row>
    <row r="129" spans="1:30" ht="16.5" customHeight="1" x14ac:dyDescent="0.2">
      <c r="A129" s="7"/>
      <c r="B129" s="7"/>
      <c r="C129" s="7"/>
      <c r="D129" s="7"/>
      <c r="E129" s="7" t="s">
        <v>793</v>
      </c>
      <c r="F129" s="7"/>
      <c r="G129" s="7"/>
      <c r="H129" s="7"/>
      <c r="I129" s="7"/>
      <c r="J129" s="7"/>
      <c r="K129" s="7"/>
      <c r="L129" s="9" t="s">
        <v>319</v>
      </c>
      <c r="M129" s="276">
        <v>2.1</v>
      </c>
      <c r="N129" s="280">
        <v>0.3</v>
      </c>
      <c r="O129" s="276">
        <v>1.5</v>
      </c>
      <c r="P129" s="280">
        <v>0.3</v>
      </c>
      <c r="Q129" s="276">
        <v>1.6</v>
      </c>
      <c r="R129" s="280">
        <v>0.3</v>
      </c>
      <c r="S129" s="276">
        <v>1.4</v>
      </c>
      <c r="T129" s="280">
        <v>0.4</v>
      </c>
      <c r="U129" s="276">
        <v>1.5</v>
      </c>
      <c r="V129" s="280">
        <v>0.5</v>
      </c>
      <c r="W129" s="276">
        <v>3.1</v>
      </c>
      <c r="X129" s="280">
        <v>1.3</v>
      </c>
      <c r="Y129" s="275" t="s">
        <v>150</v>
      </c>
      <c r="Z129" s="7"/>
      <c r="AA129" s="275" t="s">
        <v>150</v>
      </c>
      <c r="AB129" s="7"/>
      <c r="AC129" s="276">
        <v>1.8</v>
      </c>
      <c r="AD129" s="280">
        <v>0.2</v>
      </c>
    </row>
    <row r="130" spans="1:30" ht="29.45" customHeight="1" x14ac:dyDescent="0.2">
      <c r="A130" s="7"/>
      <c r="B130" s="7"/>
      <c r="C130" s="7"/>
      <c r="D130" s="7"/>
      <c r="E130" s="351" t="s">
        <v>794</v>
      </c>
      <c r="F130" s="351"/>
      <c r="G130" s="351"/>
      <c r="H130" s="351"/>
      <c r="I130" s="351"/>
      <c r="J130" s="351"/>
      <c r="K130" s="351"/>
      <c r="L130" s="9" t="s">
        <v>319</v>
      </c>
      <c r="M130" s="276">
        <v>4.5</v>
      </c>
      <c r="N130" s="280">
        <v>0.4</v>
      </c>
      <c r="O130" s="276">
        <v>4.7</v>
      </c>
      <c r="P130" s="280">
        <v>0.5</v>
      </c>
      <c r="Q130" s="276">
        <v>4.0999999999999996</v>
      </c>
      <c r="R130" s="280">
        <v>0.5</v>
      </c>
      <c r="S130" s="276">
        <v>3.6</v>
      </c>
      <c r="T130" s="280">
        <v>0.7</v>
      </c>
      <c r="U130" s="276">
        <v>4.2</v>
      </c>
      <c r="V130" s="280">
        <v>0.8</v>
      </c>
      <c r="W130" s="276">
        <v>7.3</v>
      </c>
      <c r="X130" s="280">
        <v>2</v>
      </c>
      <c r="Y130" s="275" t="s">
        <v>150</v>
      </c>
      <c r="Z130" s="7"/>
      <c r="AA130" s="275" t="s">
        <v>150</v>
      </c>
      <c r="AB130" s="7"/>
      <c r="AC130" s="276">
        <v>4.4000000000000004</v>
      </c>
      <c r="AD130" s="280">
        <v>0.2</v>
      </c>
    </row>
    <row r="131" spans="1:30" ht="16.5" customHeight="1" x14ac:dyDescent="0.2">
      <c r="A131" s="7"/>
      <c r="B131" s="7"/>
      <c r="C131" s="7"/>
      <c r="D131" s="7"/>
      <c r="E131" s="7" t="s">
        <v>795</v>
      </c>
      <c r="F131" s="7"/>
      <c r="G131" s="7"/>
      <c r="H131" s="7"/>
      <c r="I131" s="7"/>
      <c r="J131" s="7"/>
      <c r="K131" s="7"/>
      <c r="L131" s="9" t="s">
        <v>319</v>
      </c>
      <c r="M131" s="277">
        <v>10.8</v>
      </c>
      <c r="N131" s="280">
        <v>0.6</v>
      </c>
      <c r="O131" s="277">
        <v>12.8</v>
      </c>
      <c r="P131" s="280">
        <v>0.8</v>
      </c>
      <c r="Q131" s="277">
        <v>10.9</v>
      </c>
      <c r="R131" s="280">
        <v>0.9</v>
      </c>
      <c r="S131" s="277">
        <v>15.1</v>
      </c>
      <c r="T131" s="280">
        <v>1.5</v>
      </c>
      <c r="U131" s="277">
        <v>10.5</v>
      </c>
      <c r="V131" s="280">
        <v>1.3</v>
      </c>
      <c r="W131" s="277">
        <v>11.9</v>
      </c>
      <c r="X131" s="280">
        <v>2.5</v>
      </c>
      <c r="Y131" s="276">
        <v>8.6</v>
      </c>
      <c r="Z131" s="280">
        <v>2.9</v>
      </c>
      <c r="AA131" s="277">
        <v>14.8</v>
      </c>
      <c r="AB131" s="280">
        <v>7.3</v>
      </c>
      <c r="AC131" s="277">
        <v>11.7</v>
      </c>
      <c r="AD131" s="280">
        <v>0.4</v>
      </c>
    </row>
    <row r="132" spans="1:30" ht="16.5" customHeight="1" x14ac:dyDescent="0.2">
      <c r="A132" s="7"/>
      <c r="B132" s="7"/>
      <c r="C132" s="7"/>
      <c r="D132" s="7"/>
      <c r="E132" s="7" t="s">
        <v>796</v>
      </c>
      <c r="F132" s="7"/>
      <c r="G132" s="7"/>
      <c r="H132" s="7"/>
      <c r="I132" s="7"/>
      <c r="J132" s="7"/>
      <c r="K132" s="7"/>
      <c r="L132" s="9" t="s">
        <v>319</v>
      </c>
      <c r="M132" s="275" t="s">
        <v>150</v>
      </c>
      <c r="N132" s="7"/>
      <c r="O132" s="275" t="s">
        <v>150</v>
      </c>
      <c r="P132" s="7"/>
      <c r="Q132" s="275" t="s">
        <v>150</v>
      </c>
      <c r="R132" s="7"/>
      <c r="S132" s="276" t="s">
        <v>148</v>
      </c>
      <c r="T132" s="7"/>
      <c r="U132" s="275" t="s">
        <v>150</v>
      </c>
      <c r="V132" s="7"/>
      <c r="W132" s="276" t="s">
        <v>148</v>
      </c>
      <c r="X132" s="7"/>
      <c r="Y132" s="276" t="s">
        <v>148</v>
      </c>
      <c r="Z132" s="7"/>
      <c r="AA132" s="276" t="s">
        <v>148</v>
      </c>
      <c r="AB132" s="7"/>
      <c r="AC132" s="275" t="s">
        <v>150</v>
      </c>
      <c r="AD132" s="7"/>
    </row>
    <row r="133" spans="1:30" ht="16.5" customHeight="1" x14ac:dyDescent="0.2">
      <c r="A133" s="7"/>
      <c r="B133" s="7"/>
      <c r="C133" s="7"/>
      <c r="D133" s="7"/>
      <c r="E133" s="7" t="s">
        <v>797</v>
      </c>
      <c r="F133" s="7"/>
      <c r="G133" s="7"/>
      <c r="H133" s="7"/>
      <c r="I133" s="7"/>
      <c r="J133" s="7"/>
      <c r="K133" s="7"/>
      <c r="L133" s="9" t="s">
        <v>319</v>
      </c>
      <c r="M133" s="276">
        <v>2.9</v>
      </c>
      <c r="N133" s="280">
        <v>0.4</v>
      </c>
      <c r="O133" s="276">
        <v>1.5</v>
      </c>
      <c r="P133" s="280">
        <v>0.3</v>
      </c>
      <c r="Q133" s="276">
        <v>2.7</v>
      </c>
      <c r="R133" s="280">
        <v>0.5</v>
      </c>
      <c r="S133" s="276">
        <v>1.7</v>
      </c>
      <c r="T133" s="280">
        <v>0.5</v>
      </c>
      <c r="U133" s="276">
        <v>2.1</v>
      </c>
      <c r="V133" s="280">
        <v>0.7</v>
      </c>
      <c r="W133" s="275" t="s">
        <v>150</v>
      </c>
      <c r="X133" s="7"/>
      <c r="Y133" s="275" t="s">
        <v>150</v>
      </c>
      <c r="Z133" s="7"/>
      <c r="AA133" s="275" t="s">
        <v>150</v>
      </c>
      <c r="AB133" s="7"/>
      <c r="AC133" s="276">
        <v>2.2999999999999998</v>
      </c>
      <c r="AD133" s="280">
        <v>0.2</v>
      </c>
    </row>
    <row r="134" spans="1:30" ht="29.45" customHeight="1" x14ac:dyDescent="0.2">
      <c r="A134" s="7"/>
      <c r="B134" s="7"/>
      <c r="C134" s="7"/>
      <c r="D134" s="7"/>
      <c r="E134" s="351" t="s">
        <v>798</v>
      </c>
      <c r="F134" s="351"/>
      <c r="G134" s="351"/>
      <c r="H134" s="351"/>
      <c r="I134" s="351"/>
      <c r="J134" s="351"/>
      <c r="K134" s="351"/>
      <c r="L134" s="9" t="s">
        <v>319</v>
      </c>
      <c r="M134" s="276">
        <v>1.9</v>
      </c>
      <c r="N134" s="280">
        <v>0.3</v>
      </c>
      <c r="O134" s="276">
        <v>2.4</v>
      </c>
      <c r="P134" s="280">
        <v>0.4</v>
      </c>
      <c r="Q134" s="276">
        <v>3.2</v>
      </c>
      <c r="R134" s="280">
        <v>0.5</v>
      </c>
      <c r="S134" s="276">
        <v>1.7</v>
      </c>
      <c r="T134" s="280">
        <v>0.5</v>
      </c>
      <c r="U134" s="276">
        <v>2.7</v>
      </c>
      <c r="V134" s="280">
        <v>0.8</v>
      </c>
      <c r="W134" s="275" t="s">
        <v>150</v>
      </c>
      <c r="X134" s="7"/>
      <c r="Y134" s="275" t="s">
        <v>150</v>
      </c>
      <c r="Z134" s="7"/>
      <c r="AA134" s="275" t="s">
        <v>150</v>
      </c>
      <c r="AB134" s="7"/>
      <c r="AC134" s="276">
        <v>2.4</v>
      </c>
      <c r="AD134" s="280">
        <v>0.2</v>
      </c>
    </row>
    <row r="135" spans="1:30" ht="29.45" customHeight="1" x14ac:dyDescent="0.2">
      <c r="A135" s="7"/>
      <c r="B135" s="7"/>
      <c r="C135" s="7"/>
      <c r="D135" s="7"/>
      <c r="E135" s="351" t="s">
        <v>799</v>
      </c>
      <c r="F135" s="351"/>
      <c r="G135" s="351"/>
      <c r="H135" s="351"/>
      <c r="I135" s="351"/>
      <c r="J135" s="351"/>
      <c r="K135" s="351"/>
      <c r="L135" s="9" t="s">
        <v>319</v>
      </c>
      <c r="M135" s="276">
        <v>6</v>
      </c>
      <c r="N135" s="280">
        <v>0.5</v>
      </c>
      <c r="O135" s="276">
        <v>3.6</v>
      </c>
      <c r="P135" s="280">
        <v>0.4</v>
      </c>
      <c r="Q135" s="276">
        <v>2.4</v>
      </c>
      <c r="R135" s="280">
        <v>0.4</v>
      </c>
      <c r="S135" s="276">
        <v>6.2</v>
      </c>
      <c r="T135" s="280">
        <v>0.9</v>
      </c>
      <c r="U135" s="276">
        <v>6.3</v>
      </c>
      <c r="V135" s="280">
        <v>1.1000000000000001</v>
      </c>
      <c r="W135" s="275" t="s">
        <v>150</v>
      </c>
      <c r="X135" s="7"/>
      <c r="Y135" s="275" t="s">
        <v>150</v>
      </c>
      <c r="Z135" s="7"/>
      <c r="AA135" s="275" t="s">
        <v>150</v>
      </c>
      <c r="AB135" s="7"/>
      <c r="AC135" s="276">
        <v>4.5999999999999996</v>
      </c>
      <c r="AD135" s="280">
        <v>0.3</v>
      </c>
    </row>
    <row r="136" spans="1:30" ht="16.5" customHeight="1" x14ac:dyDescent="0.2">
      <c r="A136" s="7"/>
      <c r="B136" s="7"/>
      <c r="C136" s="7"/>
      <c r="D136" s="7"/>
      <c r="E136" s="7" t="s">
        <v>800</v>
      </c>
      <c r="F136" s="7"/>
      <c r="G136" s="7"/>
      <c r="H136" s="7"/>
      <c r="I136" s="7"/>
      <c r="J136" s="7"/>
      <c r="K136" s="7"/>
      <c r="L136" s="9" t="s">
        <v>319</v>
      </c>
      <c r="M136" s="277">
        <v>36.200000000000003</v>
      </c>
      <c r="N136" s="280">
        <v>1.3</v>
      </c>
      <c r="O136" s="277">
        <v>39.5</v>
      </c>
      <c r="P136" s="280">
        <v>1.5</v>
      </c>
      <c r="Q136" s="277">
        <v>45.2</v>
      </c>
      <c r="R136" s="280">
        <v>1.9</v>
      </c>
      <c r="S136" s="277">
        <v>50.1</v>
      </c>
      <c r="T136" s="280">
        <v>2.7</v>
      </c>
      <c r="U136" s="277">
        <v>39.799999999999997</v>
      </c>
      <c r="V136" s="280">
        <v>2.9</v>
      </c>
      <c r="W136" s="277">
        <v>45.8</v>
      </c>
      <c r="X136" s="280">
        <v>5.7</v>
      </c>
      <c r="Y136" s="277">
        <v>33</v>
      </c>
      <c r="Z136" s="280">
        <v>5.7</v>
      </c>
      <c r="AA136" s="277">
        <v>78.599999999999994</v>
      </c>
      <c r="AB136" s="273">
        <v>13.6</v>
      </c>
      <c r="AC136" s="277">
        <v>41.1</v>
      </c>
      <c r="AD136" s="280">
        <v>0.8</v>
      </c>
    </row>
    <row r="137" spans="1:30" ht="16.5" customHeight="1" x14ac:dyDescent="0.2">
      <c r="A137" s="7"/>
      <c r="B137" s="7"/>
      <c r="C137" s="7"/>
      <c r="D137" s="7" t="s">
        <v>802</v>
      </c>
      <c r="E137" s="7"/>
      <c r="F137" s="7"/>
      <c r="G137" s="7"/>
      <c r="H137" s="7"/>
      <c r="I137" s="7"/>
      <c r="J137" s="7"/>
      <c r="K137" s="7"/>
      <c r="L137" s="9" t="s">
        <v>319</v>
      </c>
      <c r="M137" s="278">
        <v>552.9</v>
      </c>
      <c r="N137" s="280">
        <v>4.8</v>
      </c>
      <c r="O137" s="278">
        <v>535.79999999999995</v>
      </c>
      <c r="P137" s="280">
        <v>5.3</v>
      </c>
      <c r="Q137" s="278">
        <v>557.4</v>
      </c>
      <c r="R137" s="280">
        <v>6.4</v>
      </c>
      <c r="S137" s="278">
        <v>537.1</v>
      </c>
      <c r="T137" s="280">
        <v>8.8000000000000007</v>
      </c>
      <c r="U137" s="278">
        <v>561</v>
      </c>
      <c r="V137" s="280">
        <v>9.6999999999999993</v>
      </c>
      <c r="W137" s="278">
        <v>644.29999999999995</v>
      </c>
      <c r="X137" s="273">
        <v>18.899999999999999</v>
      </c>
      <c r="Y137" s="278">
        <v>482.9</v>
      </c>
      <c r="Z137" s="273">
        <v>22.2</v>
      </c>
      <c r="AA137" s="278">
        <v>822.8</v>
      </c>
      <c r="AB137" s="273">
        <v>55.1</v>
      </c>
      <c r="AC137" s="278">
        <v>552.1</v>
      </c>
      <c r="AD137" s="280">
        <v>2.8</v>
      </c>
    </row>
    <row r="138" spans="1:30" ht="16.5" customHeight="1" x14ac:dyDescent="0.2">
      <c r="A138" s="7"/>
      <c r="B138" s="7"/>
      <c r="C138" s="7" t="s">
        <v>117</v>
      </c>
      <c r="D138" s="7"/>
      <c r="E138" s="7"/>
      <c r="F138" s="7"/>
      <c r="G138" s="7"/>
      <c r="H138" s="7"/>
      <c r="I138" s="7"/>
      <c r="J138" s="7"/>
      <c r="K138" s="7"/>
      <c r="L138" s="9"/>
      <c r="M138" s="10"/>
      <c r="N138" s="7"/>
      <c r="O138" s="10"/>
      <c r="P138" s="7"/>
      <c r="Q138" s="10"/>
      <c r="R138" s="7"/>
      <c r="S138" s="10"/>
      <c r="T138" s="7"/>
      <c r="U138" s="10"/>
      <c r="V138" s="7"/>
      <c r="W138" s="10"/>
      <c r="X138" s="7"/>
      <c r="Y138" s="10"/>
      <c r="Z138" s="7"/>
      <c r="AA138" s="10"/>
      <c r="AB138" s="7"/>
      <c r="AC138" s="10"/>
      <c r="AD138" s="7"/>
    </row>
    <row r="139" spans="1:30" ht="16.5" customHeight="1" x14ac:dyDescent="0.2">
      <c r="A139" s="7"/>
      <c r="B139" s="7"/>
      <c r="C139" s="7"/>
      <c r="D139" s="7" t="s">
        <v>759</v>
      </c>
      <c r="E139" s="7"/>
      <c r="F139" s="7"/>
      <c r="G139" s="7"/>
      <c r="H139" s="7"/>
      <c r="I139" s="7"/>
      <c r="J139" s="7"/>
      <c r="K139" s="7"/>
      <c r="L139" s="9"/>
      <c r="M139" s="10"/>
      <c r="N139" s="7"/>
      <c r="O139" s="10"/>
      <c r="P139" s="7"/>
      <c r="Q139" s="10"/>
      <c r="R139" s="7"/>
      <c r="S139" s="10"/>
      <c r="T139" s="7"/>
      <c r="U139" s="10"/>
      <c r="V139" s="7"/>
      <c r="W139" s="10"/>
      <c r="X139" s="7"/>
      <c r="Y139" s="10"/>
      <c r="Z139" s="7"/>
      <c r="AA139" s="10"/>
      <c r="AB139" s="7"/>
      <c r="AC139" s="10"/>
      <c r="AD139" s="7"/>
    </row>
    <row r="140" spans="1:30" ht="16.5" customHeight="1" x14ac:dyDescent="0.2">
      <c r="A140" s="7"/>
      <c r="B140" s="7"/>
      <c r="C140" s="7"/>
      <c r="D140" s="7"/>
      <c r="E140" s="7" t="s">
        <v>782</v>
      </c>
      <c r="F140" s="7"/>
      <c r="G140" s="7"/>
      <c r="H140" s="7"/>
      <c r="I140" s="7"/>
      <c r="J140" s="7"/>
      <c r="K140" s="7"/>
      <c r="L140" s="9" t="s">
        <v>319</v>
      </c>
      <c r="M140" s="277">
        <v>11.9</v>
      </c>
      <c r="N140" s="280">
        <v>0.7</v>
      </c>
      <c r="O140" s="276">
        <v>9.1999999999999993</v>
      </c>
      <c r="P140" s="280">
        <v>0.7</v>
      </c>
      <c r="Q140" s="276">
        <v>7.6</v>
      </c>
      <c r="R140" s="280">
        <v>0.8</v>
      </c>
      <c r="S140" s="276">
        <v>8.1999999999999993</v>
      </c>
      <c r="T140" s="280">
        <v>1.1000000000000001</v>
      </c>
      <c r="U140" s="276">
        <v>9.6</v>
      </c>
      <c r="V140" s="280">
        <v>1.3</v>
      </c>
      <c r="W140" s="276">
        <v>6.8</v>
      </c>
      <c r="X140" s="280">
        <v>2</v>
      </c>
      <c r="Y140" s="276">
        <v>8.9</v>
      </c>
      <c r="Z140" s="280">
        <v>3</v>
      </c>
      <c r="AA140" s="277">
        <v>15.4</v>
      </c>
      <c r="AB140" s="280">
        <v>7.3</v>
      </c>
      <c r="AC140" s="276">
        <v>9.8000000000000007</v>
      </c>
      <c r="AD140" s="280">
        <v>0.4</v>
      </c>
    </row>
    <row r="141" spans="1:30" ht="16.5" customHeight="1" x14ac:dyDescent="0.2">
      <c r="A141" s="7"/>
      <c r="B141" s="7"/>
      <c r="C141" s="7"/>
      <c r="D141" s="7"/>
      <c r="E141" s="7" t="s">
        <v>783</v>
      </c>
      <c r="F141" s="7"/>
      <c r="G141" s="7"/>
      <c r="H141" s="7"/>
      <c r="I141" s="7"/>
      <c r="J141" s="7"/>
      <c r="K141" s="7"/>
      <c r="L141" s="9" t="s">
        <v>319</v>
      </c>
      <c r="M141" s="278">
        <v>166</v>
      </c>
      <c r="N141" s="280">
        <v>2.7</v>
      </c>
      <c r="O141" s="278">
        <v>155</v>
      </c>
      <c r="P141" s="280">
        <v>3</v>
      </c>
      <c r="Q141" s="278">
        <v>173.8</v>
      </c>
      <c r="R141" s="280">
        <v>3.6</v>
      </c>
      <c r="S141" s="278">
        <v>157.6</v>
      </c>
      <c r="T141" s="280">
        <v>4.9000000000000004</v>
      </c>
      <c r="U141" s="278">
        <v>165.4</v>
      </c>
      <c r="V141" s="280">
        <v>5.4</v>
      </c>
      <c r="W141" s="278">
        <v>191.4</v>
      </c>
      <c r="X141" s="273">
        <v>10.5</v>
      </c>
      <c r="Y141" s="278">
        <v>146.80000000000001</v>
      </c>
      <c r="Z141" s="273">
        <v>12.6</v>
      </c>
      <c r="AA141" s="278">
        <v>233.5</v>
      </c>
      <c r="AB141" s="273">
        <v>29.5</v>
      </c>
      <c r="AC141" s="278">
        <v>164.5</v>
      </c>
      <c r="AD141" s="280">
        <v>1.5</v>
      </c>
    </row>
    <row r="142" spans="1:30" ht="42.4" customHeight="1" x14ac:dyDescent="0.2">
      <c r="A142" s="7"/>
      <c r="B142" s="7"/>
      <c r="C142" s="7"/>
      <c r="D142" s="7"/>
      <c r="E142" s="351" t="s">
        <v>784</v>
      </c>
      <c r="F142" s="351"/>
      <c r="G142" s="351"/>
      <c r="H142" s="351"/>
      <c r="I142" s="351"/>
      <c r="J142" s="351"/>
      <c r="K142" s="351"/>
      <c r="L142" s="9" t="s">
        <v>319</v>
      </c>
      <c r="M142" s="276">
        <v>1.9</v>
      </c>
      <c r="N142" s="280">
        <v>0.3</v>
      </c>
      <c r="O142" s="276">
        <v>1.8</v>
      </c>
      <c r="P142" s="280">
        <v>0.3</v>
      </c>
      <c r="Q142" s="276">
        <v>1.5</v>
      </c>
      <c r="R142" s="280">
        <v>0.3</v>
      </c>
      <c r="S142" s="276">
        <v>2.9</v>
      </c>
      <c r="T142" s="280">
        <v>0.6</v>
      </c>
      <c r="U142" s="276">
        <v>2.1</v>
      </c>
      <c r="V142" s="280">
        <v>0.6</v>
      </c>
      <c r="W142" s="275" t="s">
        <v>150</v>
      </c>
      <c r="X142" s="7"/>
      <c r="Y142" s="275" t="s">
        <v>150</v>
      </c>
      <c r="Z142" s="7"/>
      <c r="AA142" s="275" t="s">
        <v>150</v>
      </c>
      <c r="AB142" s="7"/>
      <c r="AC142" s="276">
        <v>1.9</v>
      </c>
      <c r="AD142" s="280">
        <v>0.2</v>
      </c>
    </row>
    <row r="143" spans="1:30" ht="16.5" customHeight="1" x14ac:dyDescent="0.2">
      <c r="A143" s="7"/>
      <c r="B143" s="7"/>
      <c r="C143" s="7"/>
      <c r="D143" s="7"/>
      <c r="E143" s="7" t="s">
        <v>785</v>
      </c>
      <c r="F143" s="7"/>
      <c r="G143" s="7"/>
      <c r="H143" s="7"/>
      <c r="I143" s="7"/>
      <c r="J143" s="7"/>
      <c r="K143" s="7"/>
      <c r="L143" s="9" t="s">
        <v>319</v>
      </c>
      <c r="M143" s="277">
        <v>21</v>
      </c>
      <c r="N143" s="280">
        <v>0.9</v>
      </c>
      <c r="O143" s="277">
        <v>21.5</v>
      </c>
      <c r="P143" s="280">
        <v>1.1000000000000001</v>
      </c>
      <c r="Q143" s="277">
        <v>23</v>
      </c>
      <c r="R143" s="280">
        <v>1.3</v>
      </c>
      <c r="S143" s="277">
        <v>20.2</v>
      </c>
      <c r="T143" s="280">
        <v>1.7</v>
      </c>
      <c r="U143" s="277">
        <v>22.2</v>
      </c>
      <c r="V143" s="280">
        <v>1.9</v>
      </c>
      <c r="W143" s="277">
        <v>32.799999999999997</v>
      </c>
      <c r="X143" s="280">
        <v>4.3</v>
      </c>
      <c r="Y143" s="277">
        <v>27.6</v>
      </c>
      <c r="Z143" s="280">
        <v>5.4</v>
      </c>
      <c r="AA143" s="277">
        <v>65.7</v>
      </c>
      <c r="AB143" s="273">
        <v>16.399999999999999</v>
      </c>
      <c r="AC143" s="277">
        <v>22.2</v>
      </c>
      <c r="AD143" s="280">
        <v>0.6</v>
      </c>
    </row>
    <row r="144" spans="1:30" ht="16.5" customHeight="1" x14ac:dyDescent="0.2">
      <c r="A144" s="7"/>
      <c r="B144" s="7"/>
      <c r="C144" s="7"/>
      <c r="D144" s="7"/>
      <c r="E144" s="7" t="s">
        <v>786</v>
      </c>
      <c r="F144" s="7"/>
      <c r="G144" s="7"/>
      <c r="H144" s="7"/>
      <c r="I144" s="7"/>
      <c r="J144" s="7"/>
      <c r="K144" s="7"/>
      <c r="L144" s="9" t="s">
        <v>319</v>
      </c>
      <c r="M144" s="277">
        <v>31</v>
      </c>
      <c r="N144" s="280">
        <v>1.1000000000000001</v>
      </c>
      <c r="O144" s="277">
        <v>26.5</v>
      </c>
      <c r="P144" s="280">
        <v>1.2</v>
      </c>
      <c r="Q144" s="277">
        <v>30.4</v>
      </c>
      <c r="R144" s="280">
        <v>1.5</v>
      </c>
      <c r="S144" s="277">
        <v>24.4</v>
      </c>
      <c r="T144" s="280">
        <v>1.9</v>
      </c>
      <c r="U144" s="277">
        <v>34.799999999999997</v>
      </c>
      <c r="V144" s="280">
        <v>2.2000000000000002</v>
      </c>
      <c r="W144" s="277">
        <v>41.2</v>
      </c>
      <c r="X144" s="280">
        <v>4.5999999999999996</v>
      </c>
      <c r="Y144" s="277">
        <v>25.9</v>
      </c>
      <c r="Z144" s="280">
        <v>5.2</v>
      </c>
      <c r="AA144" s="277">
        <v>58.1</v>
      </c>
      <c r="AB144" s="273">
        <v>18.2</v>
      </c>
      <c r="AC144" s="277">
        <v>29.8</v>
      </c>
      <c r="AD144" s="280">
        <v>0.6</v>
      </c>
    </row>
    <row r="145" spans="1:30" ht="16.5" customHeight="1" x14ac:dyDescent="0.2">
      <c r="A145" s="7"/>
      <c r="B145" s="7"/>
      <c r="C145" s="7"/>
      <c r="D145" s="7"/>
      <c r="E145" s="7" t="s">
        <v>787</v>
      </c>
      <c r="F145" s="7"/>
      <c r="G145" s="7"/>
      <c r="H145" s="7"/>
      <c r="I145" s="7"/>
      <c r="J145" s="7"/>
      <c r="K145" s="7"/>
      <c r="L145" s="9" t="s">
        <v>319</v>
      </c>
      <c r="M145" s="277">
        <v>26.5</v>
      </c>
      <c r="N145" s="280">
        <v>1</v>
      </c>
      <c r="O145" s="277">
        <v>29.3</v>
      </c>
      <c r="P145" s="280">
        <v>1.3</v>
      </c>
      <c r="Q145" s="277">
        <v>27.7</v>
      </c>
      <c r="R145" s="280">
        <v>1.4</v>
      </c>
      <c r="S145" s="277">
        <v>33</v>
      </c>
      <c r="T145" s="280">
        <v>2.2000000000000002</v>
      </c>
      <c r="U145" s="277">
        <v>32.4</v>
      </c>
      <c r="V145" s="280">
        <v>2.2999999999999998</v>
      </c>
      <c r="W145" s="277">
        <v>30.6</v>
      </c>
      <c r="X145" s="280">
        <v>4.0999999999999996</v>
      </c>
      <c r="Y145" s="277">
        <v>28.5</v>
      </c>
      <c r="Z145" s="280">
        <v>5.5</v>
      </c>
      <c r="AA145" s="277">
        <v>31.8</v>
      </c>
      <c r="AB145" s="273">
        <v>11.4</v>
      </c>
      <c r="AC145" s="277">
        <v>28.7</v>
      </c>
      <c r="AD145" s="280">
        <v>0.6</v>
      </c>
    </row>
    <row r="146" spans="1:30" ht="16.5" customHeight="1" x14ac:dyDescent="0.2">
      <c r="A146" s="7"/>
      <c r="B146" s="7"/>
      <c r="C146" s="7"/>
      <c r="D146" s="7"/>
      <c r="E146" s="7" t="s">
        <v>788</v>
      </c>
      <c r="F146" s="7"/>
      <c r="G146" s="7"/>
      <c r="H146" s="7"/>
      <c r="I146" s="7"/>
      <c r="J146" s="7"/>
      <c r="K146" s="7"/>
      <c r="L146" s="9" t="s">
        <v>319</v>
      </c>
      <c r="M146" s="275" t="s">
        <v>150</v>
      </c>
      <c r="N146" s="7"/>
      <c r="O146" s="275" t="s">
        <v>150</v>
      </c>
      <c r="P146" s="7"/>
      <c r="Q146" s="276" t="s">
        <v>148</v>
      </c>
      <c r="R146" s="7"/>
      <c r="S146" s="275" t="s">
        <v>150</v>
      </c>
      <c r="T146" s="7"/>
      <c r="U146" s="275" t="s">
        <v>150</v>
      </c>
      <c r="V146" s="7"/>
      <c r="W146" s="275" t="s">
        <v>150</v>
      </c>
      <c r="X146" s="7"/>
      <c r="Y146" s="276" t="s">
        <v>148</v>
      </c>
      <c r="Z146" s="7"/>
      <c r="AA146" s="276" t="s">
        <v>148</v>
      </c>
      <c r="AB146" s="7"/>
      <c r="AC146" s="275" t="s">
        <v>150</v>
      </c>
      <c r="AD146" s="7"/>
    </row>
    <row r="147" spans="1:30" ht="16.5" customHeight="1" x14ac:dyDescent="0.2">
      <c r="A147" s="7"/>
      <c r="B147" s="7"/>
      <c r="C147" s="7"/>
      <c r="D147" s="7"/>
      <c r="E147" s="7" t="s">
        <v>789</v>
      </c>
      <c r="F147" s="7"/>
      <c r="G147" s="7"/>
      <c r="H147" s="7"/>
      <c r="I147" s="7"/>
      <c r="J147" s="7"/>
      <c r="K147" s="7"/>
      <c r="L147" s="9" t="s">
        <v>319</v>
      </c>
      <c r="M147" s="275" t="s">
        <v>150</v>
      </c>
      <c r="N147" s="7"/>
      <c r="O147" s="275" t="s">
        <v>150</v>
      </c>
      <c r="P147" s="7"/>
      <c r="Q147" s="275" t="s">
        <v>150</v>
      </c>
      <c r="R147" s="7"/>
      <c r="S147" s="276" t="s">
        <v>148</v>
      </c>
      <c r="T147" s="7"/>
      <c r="U147" s="275" t="s">
        <v>150</v>
      </c>
      <c r="V147" s="7"/>
      <c r="W147" s="276" t="s">
        <v>148</v>
      </c>
      <c r="X147" s="7"/>
      <c r="Y147" s="276" t="s">
        <v>148</v>
      </c>
      <c r="Z147" s="7"/>
      <c r="AA147" s="275" t="s">
        <v>150</v>
      </c>
      <c r="AB147" s="7"/>
      <c r="AC147" s="275" t="s">
        <v>150</v>
      </c>
      <c r="AD147" s="7"/>
    </row>
    <row r="148" spans="1:30" ht="16.5" customHeight="1" x14ac:dyDescent="0.2">
      <c r="A148" s="7"/>
      <c r="B148" s="7"/>
      <c r="C148" s="7"/>
      <c r="D148" s="7"/>
      <c r="E148" s="7" t="s">
        <v>790</v>
      </c>
      <c r="F148" s="7"/>
      <c r="G148" s="7"/>
      <c r="H148" s="7"/>
      <c r="I148" s="7"/>
      <c r="J148" s="7"/>
      <c r="K148" s="7"/>
      <c r="L148" s="9" t="s">
        <v>319</v>
      </c>
      <c r="M148" s="278">
        <v>159.69999999999999</v>
      </c>
      <c r="N148" s="280">
        <v>2.5</v>
      </c>
      <c r="O148" s="278">
        <v>148.19999999999999</v>
      </c>
      <c r="P148" s="280">
        <v>2.8</v>
      </c>
      <c r="Q148" s="278">
        <v>157.5</v>
      </c>
      <c r="R148" s="280">
        <v>3.4</v>
      </c>
      <c r="S148" s="278">
        <v>145.80000000000001</v>
      </c>
      <c r="T148" s="280">
        <v>4.5999999999999996</v>
      </c>
      <c r="U148" s="278">
        <v>153.6</v>
      </c>
      <c r="V148" s="280">
        <v>4.9000000000000004</v>
      </c>
      <c r="W148" s="278">
        <v>174.6</v>
      </c>
      <c r="X148" s="280">
        <v>9.6999999999999993</v>
      </c>
      <c r="Y148" s="278">
        <v>135.5</v>
      </c>
      <c r="Z148" s="273">
        <v>11.9</v>
      </c>
      <c r="AA148" s="278">
        <v>169.6</v>
      </c>
      <c r="AB148" s="273">
        <v>26.1</v>
      </c>
      <c r="AC148" s="278">
        <v>154.80000000000001</v>
      </c>
      <c r="AD148" s="280">
        <v>1.4</v>
      </c>
    </row>
    <row r="149" spans="1:30" ht="16.5" customHeight="1" x14ac:dyDescent="0.2">
      <c r="A149" s="7"/>
      <c r="B149" s="7"/>
      <c r="C149" s="7"/>
      <c r="D149" s="7"/>
      <c r="E149" s="7" t="s">
        <v>791</v>
      </c>
      <c r="F149" s="7"/>
      <c r="G149" s="7"/>
      <c r="H149" s="7"/>
      <c r="I149" s="7"/>
      <c r="J149" s="7"/>
      <c r="K149" s="7"/>
      <c r="L149" s="9" t="s">
        <v>319</v>
      </c>
      <c r="M149" s="277">
        <v>48.8</v>
      </c>
      <c r="N149" s="280">
        <v>1.4</v>
      </c>
      <c r="O149" s="277">
        <v>48.5</v>
      </c>
      <c r="P149" s="280">
        <v>1.6</v>
      </c>
      <c r="Q149" s="277">
        <v>45.7</v>
      </c>
      <c r="R149" s="280">
        <v>1.9</v>
      </c>
      <c r="S149" s="277">
        <v>45.5</v>
      </c>
      <c r="T149" s="280">
        <v>2.6</v>
      </c>
      <c r="U149" s="277">
        <v>51.9</v>
      </c>
      <c r="V149" s="280">
        <v>2.9</v>
      </c>
      <c r="W149" s="277">
        <v>56.6</v>
      </c>
      <c r="X149" s="280">
        <v>5.6</v>
      </c>
      <c r="Y149" s="277">
        <v>44.1</v>
      </c>
      <c r="Z149" s="280">
        <v>6.9</v>
      </c>
      <c r="AA149" s="277">
        <v>82.8</v>
      </c>
      <c r="AB149" s="273">
        <v>18.600000000000001</v>
      </c>
      <c r="AC149" s="277">
        <v>48.5</v>
      </c>
      <c r="AD149" s="280">
        <v>0.8</v>
      </c>
    </row>
    <row r="150" spans="1:30" ht="16.5" customHeight="1" x14ac:dyDescent="0.2">
      <c r="A150" s="7"/>
      <c r="B150" s="7"/>
      <c r="C150" s="7"/>
      <c r="D150" s="7"/>
      <c r="E150" s="7" t="s">
        <v>792</v>
      </c>
      <c r="F150" s="7"/>
      <c r="G150" s="7"/>
      <c r="H150" s="7"/>
      <c r="I150" s="7"/>
      <c r="J150" s="7"/>
      <c r="K150" s="7"/>
      <c r="L150" s="9" t="s">
        <v>319</v>
      </c>
      <c r="M150" s="277">
        <v>19.100000000000001</v>
      </c>
      <c r="N150" s="280">
        <v>0.9</v>
      </c>
      <c r="O150" s="277">
        <v>20.3</v>
      </c>
      <c r="P150" s="280">
        <v>1.1000000000000001</v>
      </c>
      <c r="Q150" s="277">
        <v>20</v>
      </c>
      <c r="R150" s="280">
        <v>1.2</v>
      </c>
      <c r="S150" s="277">
        <v>18.5</v>
      </c>
      <c r="T150" s="280">
        <v>1.7</v>
      </c>
      <c r="U150" s="277">
        <v>18.5</v>
      </c>
      <c r="V150" s="280">
        <v>1.8</v>
      </c>
      <c r="W150" s="277">
        <v>24.2</v>
      </c>
      <c r="X150" s="280">
        <v>3.7</v>
      </c>
      <c r="Y150" s="277">
        <v>15.8</v>
      </c>
      <c r="Z150" s="280">
        <v>4</v>
      </c>
      <c r="AA150" s="277">
        <v>29.1</v>
      </c>
      <c r="AB150" s="280">
        <v>9.3000000000000007</v>
      </c>
      <c r="AC150" s="277">
        <v>19.600000000000001</v>
      </c>
      <c r="AD150" s="280">
        <v>0.5</v>
      </c>
    </row>
    <row r="151" spans="1:30" ht="16.5" customHeight="1" x14ac:dyDescent="0.2">
      <c r="A151" s="7"/>
      <c r="B151" s="7"/>
      <c r="C151" s="7"/>
      <c r="D151" s="7"/>
      <c r="E151" s="7" t="s">
        <v>793</v>
      </c>
      <c r="F151" s="7"/>
      <c r="G151" s="7"/>
      <c r="H151" s="7"/>
      <c r="I151" s="7"/>
      <c r="J151" s="7"/>
      <c r="K151" s="7"/>
      <c r="L151" s="9" t="s">
        <v>319</v>
      </c>
      <c r="M151" s="276">
        <v>2</v>
      </c>
      <c r="N151" s="280">
        <v>0.3</v>
      </c>
      <c r="O151" s="276">
        <v>1.3</v>
      </c>
      <c r="P151" s="280">
        <v>0.3</v>
      </c>
      <c r="Q151" s="276">
        <v>1.6</v>
      </c>
      <c r="R151" s="280">
        <v>0.3</v>
      </c>
      <c r="S151" s="276">
        <v>1.2</v>
      </c>
      <c r="T151" s="280">
        <v>0.4</v>
      </c>
      <c r="U151" s="276">
        <v>1.6</v>
      </c>
      <c r="V151" s="280">
        <v>0.5</v>
      </c>
      <c r="W151" s="275" t="s">
        <v>150</v>
      </c>
      <c r="X151" s="7"/>
      <c r="Y151" s="275" t="s">
        <v>150</v>
      </c>
      <c r="Z151" s="7"/>
      <c r="AA151" s="275" t="s">
        <v>150</v>
      </c>
      <c r="AB151" s="7"/>
      <c r="AC151" s="276">
        <v>1.6</v>
      </c>
      <c r="AD151" s="280">
        <v>0.1</v>
      </c>
    </row>
    <row r="152" spans="1:30" ht="29.45" customHeight="1" x14ac:dyDescent="0.2">
      <c r="A152" s="7"/>
      <c r="B152" s="7"/>
      <c r="C152" s="7"/>
      <c r="D152" s="7"/>
      <c r="E152" s="351" t="s">
        <v>794</v>
      </c>
      <c r="F152" s="351"/>
      <c r="G152" s="351"/>
      <c r="H152" s="351"/>
      <c r="I152" s="351"/>
      <c r="J152" s="351"/>
      <c r="K152" s="351"/>
      <c r="L152" s="9" t="s">
        <v>319</v>
      </c>
      <c r="M152" s="276">
        <v>4.2</v>
      </c>
      <c r="N152" s="280">
        <v>0.4</v>
      </c>
      <c r="O152" s="276">
        <v>4.0999999999999996</v>
      </c>
      <c r="P152" s="280">
        <v>0.5</v>
      </c>
      <c r="Q152" s="276">
        <v>4.5</v>
      </c>
      <c r="R152" s="280">
        <v>0.6</v>
      </c>
      <c r="S152" s="276">
        <v>4</v>
      </c>
      <c r="T152" s="280">
        <v>0.8</v>
      </c>
      <c r="U152" s="276">
        <v>3.8</v>
      </c>
      <c r="V152" s="280">
        <v>0.8</v>
      </c>
      <c r="W152" s="276">
        <v>7</v>
      </c>
      <c r="X152" s="280">
        <v>2</v>
      </c>
      <c r="Y152" s="276">
        <v>5.9</v>
      </c>
      <c r="Z152" s="280">
        <v>2.5</v>
      </c>
      <c r="AA152" s="275" t="s">
        <v>150</v>
      </c>
      <c r="AB152" s="7"/>
      <c r="AC152" s="276">
        <v>4.3</v>
      </c>
      <c r="AD152" s="280">
        <v>0.2</v>
      </c>
    </row>
    <row r="153" spans="1:30" ht="16.5" customHeight="1" x14ac:dyDescent="0.2">
      <c r="A153" s="7"/>
      <c r="B153" s="7"/>
      <c r="C153" s="7"/>
      <c r="D153" s="7"/>
      <c r="E153" s="7" t="s">
        <v>795</v>
      </c>
      <c r="F153" s="7"/>
      <c r="G153" s="7"/>
      <c r="H153" s="7"/>
      <c r="I153" s="7"/>
      <c r="J153" s="7"/>
      <c r="K153" s="7"/>
      <c r="L153" s="9" t="s">
        <v>319</v>
      </c>
      <c r="M153" s="277">
        <v>10.7</v>
      </c>
      <c r="N153" s="280">
        <v>0.6</v>
      </c>
      <c r="O153" s="277">
        <v>11.8</v>
      </c>
      <c r="P153" s="280">
        <v>0.8</v>
      </c>
      <c r="Q153" s="277">
        <v>10.7</v>
      </c>
      <c r="R153" s="280">
        <v>0.9</v>
      </c>
      <c r="S153" s="277">
        <v>11.1</v>
      </c>
      <c r="T153" s="280">
        <v>1.3</v>
      </c>
      <c r="U153" s="276">
        <v>9.6</v>
      </c>
      <c r="V153" s="280">
        <v>1.2</v>
      </c>
      <c r="W153" s="277">
        <v>13.1</v>
      </c>
      <c r="X153" s="280">
        <v>2.6</v>
      </c>
      <c r="Y153" s="276">
        <v>8.3000000000000007</v>
      </c>
      <c r="Z153" s="280">
        <v>2.9</v>
      </c>
      <c r="AA153" s="277">
        <v>25.3</v>
      </c>
      <c r="AB153" s="273">
        <v>10.4</v>
      </c>
      <c r="AC153" s="277">
        <v>11</v>
      </c>
      <c r="AD153" s="280">
        <v>0.4</v>
      </c>
    </row>
    <row r="154" spans="1:30" ht="16.5" customHeight="1" x14ac:dyDescent="0.2">
      <c r="A154" s="7"/>
      <c r="B154" s="7"/>
      <c r="C154" s="7"/>
      <c r="D154" s="7"/>
      <c r="E154" s="7" t="s">
        <v>796</v>
      </c>
      <c r="F154" s="7"/>
      <c r="G154" s="7"/>
      <c r="H154" s="7"/>
      <c r="I154" s="7"/>
      <c r="J154" s="7"/>
      <c r="K154" s="7"/>
      <c r="L154" s="9" t="s">
        <v>319</v>
      </c>
      <c r="M154" s="275" t="s">
        <v>150</v>
      </c>
      <c r="N154" s="7"/>
      <c r="O154" s="275" t="s">
        <v>150</v>
      </c>
      <c r="P154" s="7"/>
      <c r="Q154" s="275" t="s">
        <v>150</v>
      </c>
      <c r="R154" s="7"/>
      <c r="S154" s="275" t="s">
        <v>150</v>
      </c>
      <c r="T154" s="7"/>
      <c r="U154" s="276" t="s">
        <v>148</v>
      </c>
      <c r="V154" s="7"/>
      <c r="W154" s="276" t="s">
        <v>148</v>
      </c>
      <c r="X154" s="7"/>
      <c r="Y154" s="276" t="s">
        <v>148</v>
      </c>
      <c r="Z154" s="7"/>
      <c r="AA154" s="275" t="s">
        <v>150</v>
      </c>
      <c r="AB154" s="7"/>
      <c r="AC154" s="275" t="s">
        <v>150</v>
      </c>
      <c r="AD154" s="7"/>
    </row>
    <row r="155" spans="1:30" ht="16.5" customHeight="1" x14ac:dyDescent="0.2">
      <c r="A155" s="7"/>
      <c r="B155" s="7"/>
      <c r="C155" s="7"/>
      <c r="D155" s="7"/>
      <c r="E155" s="7" t="s">
        <v>797</v>
      </c>
      <c r="F155" s="7"/>
      <c r="G155" s="7"/>
      <c r="H155" s="7"/>
      <c r="I155" s="7"/>
      <c r="J155" s="7"/>
      <c r="K155" s="7"/>
      <c r="L155" s="9" t="s">
        <v>319</v>
      </c>
      <c r="M155" s="276">
        <v>2.6</v>
      </c>
      <c r="N155" s="280">
        <v>0.4</v>
      </c>
      <c r="O155" s="276">
        <v>1.8</v>
      </c>
      <c r="P155" s="280">
        <v>0.3</v>
      </c>
      <c r="Q155" s="276">
        <v>3</v>
      </c>
      <c r="R155" s="280">
        <v>0.5</v>
      </c>
      <c r="S155" s="276">
        <v>1.4</v>
      </c>
      <c r="T155" s="280">
        <v>0.5</v>
      </c>
      <c r="U155" s="276">
        <v>1.7</v>
      </c>
      <c r="V155" s="280">
        <v>0.7</v>
      </c>
      <c r="W155" s="275" t="s">
        <v>150</v>
      </c>
      <c r="X155" s="7"/>
      <c r="Y155" s="275" t="s">
        <v>150</v>
      </c>
      <c r="Z155" s="7"/>
      <c r="AA155" s="275" t="s">
        <v>150</v>
      </c>
      <c r="AB155" s="7"/>
      <c r="AC155" s="276">
        <v>2.2999999999999998</v>
      </c>
      <c r="AD155" s="280">
        <v>0.2</v>
      </c>
    </row>
    <row r="156" spans="1:30" ht="29.45" customHeight="1" x14ac:dyDescent="0.2">
      <c r="A156" s="7"/>
      <c r="B156" s="7"/>
      <c r="C156" s="7"/>
      <c r="D156" s="7"/>
      <c r="E156" s="351" t="s">
        <v>798</v>
      </c>
      <c r="F156" s="351"/>
      <c r="G156" s="351"/>
      <c r="H156" s="351"/>
      <c r="I156" s="351"/>
      <c r="J156" s="351"/>
      <c r="K156" s="351"/>
      <c r="L156" s="9" t="s">
        <v>319</v>
      </c>
      <c r="M156" s="276">
        <v>2.2000000000000002</v>
      </c>
      <c r="N156" s="280">
        <v>0.3</v>
      </c>
      <c r="O156" s="276">
        <v>2.6</v>
      </c>
      <c r="P156" s="280">
        <v>0.4</v>
      </c>
      <c r="Q156" s="276">
        <v>3.2</v>
      </c>
      <c r="R156" s="280">
        <v>0.5</v>
      </c>
      <c r="S156" s="276">
        <v>2.6</v>
      </c>
      <c r="T156" s="280">
        <v>0.6</v>
      </c>
      <c r="U156" s="276">
        <v>2.1</v>
      </c>
      <c r="V156" s="280">
        <v>0.7</v>
      </c>
      <c r="W156" s="275" t="s">
        <v>150</v>
      </c>
      <c r="X156" s="7"/>
      <c r="Y156" s="275" t="s">
        <v>150</v>
      </c>
      <c r="Z156" s="7"/>
      <c r="AA156" s="275" t="s">
        <v>150</v>
      </c>
      <c r="AB156" s="7"/>
      <c r="AC156" s="276">
        <v>2.5</v>
      </c>
      <c r="AD156" s="280">
        <v>0.2</v>
      </c>
    </row>
    <row r="157" spans="1:30" ht="29.45" customHeight="1" x14ac:dyDescent="0.2">
      <c r="A157" s="7"/>
      <c r="B157" s="7"/>
      <c r="C157" s="7"/>
      <c r="D157" s="7"/>
      <c r="E157" s="351" t="s">
        <v>799</v>
      </c>
      <c r="F157" s="351"/>
      <c r="G157" s="351"/>
      <c r="H157" s="351"/>
      <c r="I157" s="351"/>
      <c r="J157" s="351"/>
      <c r="K157" s="351"/>
      <c r="L157" s="9" t="s">
        <v>319</v>
      </c>
      <c r="M157" s="276">
        <v>7.6</v>
      </c>
      <c r="N157" s="280">
        <v>0.6</v>
      </c>
      <c r="O157" s="276">
        <v>5.0999999999999996</v>
      </c>
      <c r="P157" s="280">
        <v>0.5</v>
      </c>
      <c r="Q157" s="276">
        <v>2.9</v>
      </c>
      <c r="R157" s="280">
        <v>0.5</v>
      </c>
      <c r="S157" s="276">
        <v>5.3</v>
      </c>
      <c r="T157" s="280">
        <v>0.9</v>
      </c>
      <c r="U157" s="276">
        <v>5.2</v>
      </c>
      <c r="V157" s="280">
        <v>1</v>
      </c>
      <c r="W157" s="276">
        <v>3.6</v>
      </c>
      <c r="X157" s="280">
        <v>1.6</v>
      </c>
      <c r="Y157" s="275" t="s">
        <v>150</v>
      </c>
      <c r="Z157" s="7"/>
      <c r="AA157" s="277">
        <v>26</v>
      </c>
      <c r="AB157" s="280">
        <v>8.9</v>
      </c>
      <c r="AC157" s="276">
        <v>5.6</v>
      </c>
      <c r="AD157" s="280">
        <v>0.3</v>
      </c>
    </row>
    <row r="158" spans="1:30" ht="16.5" customHeight="1" x14ac:dyDescent="0.2">
      <c r="A158" s="7"/>
      <c r="B158" s="7"/>
      <c r="C158" s="7"/>
      <c r="D158" s="7"/>
      <c r="E158" s="7" t="s">
        <v>800</v>
      </c>
      <c r="F158" s="7"/>
      <c r="G158" s="7"/>
      <c r="H158" s="7"/>
      <c r="I158" s="7"/>
      <c r="J158" s="7"/>
      <c r="K158" s="7"/>
      <c r="L158" s="9" t="s">
        <v>319</v>
      </c>
      <c r="M158" s="277">
        <v>36.5</v>
      </c>
      <c r="N158" s="280">
        <v>1.3</v>
      </c>
      <c r="O158" s="277">
        <v>40.299999999999997</v>
      </c>
      <c r="P158" s="280">
        <v>1.5</v>
      </c>
      <c r="Q158" s="277">
        <v>39.9</v>
      </c>
      <c r="R158" s="280">
        <v>1.8</v>
      </c>
      <c r="S158" s="277">
        <v>45.4</v>
      </c>
      <c r="T158" s="280">
        <v>2.6</v>
      </c>
      <c r="U158" s="277">
        <v>39.5</v>
      </c>
      <c r="V158" s="280">
        <v>2.9</v>
      </c>
      <c r="W158" s="277">
        <v>45.8</v>
      </c>
      <c r="X158" s="280">
        <v>5.7</v>
      </c>
      <c r="Y158" s="277">
        <v>31.6</v>
      </c>
      <c r="Z158" s="280">
        <v>5.7</v>
      </c>
      <c r="AA158" s="277">
        <v>75.099999999999994</v>
      </c>
      <c r="AB158" s="273">
        <v>13.2</v>
      </c>
      <c r="AC158" s="277">
        <v>39.9</v>
      </c>
      <c r="AD158" s="280">
        <v>0.8</v>
      </c>
    </row>
    <row r="159" spans="1:30" ht="16.5" customHeight="1" x14ac:dyDescent="0.2">
      <c r="A159" s="7"/>
      <c r="B159" s="7"/>
      <c r="C159" s="7"/>
      <c r="D159" s="7" t="s">
        <v>802</v>
      </c>
      <c r="E159" s="7"/>
      <c r="F159" s="7"/>
      <c r="G159" s="7"/>
      <c r="H159" s="7"/>
      <c r="I159" s="7"/>
      <c r="J159" s="7"/>
      <c r="K159" s="7"/>
      <c r="L159" s="9" t="s">
        <v>319</v>
      </c>
      <c r="M159" s="278">
        <v>551.79999999999995</v>
      </c>
      <c r="N159" s="280">
        <v>4.8</v>
      </c>
      <c r="O159" s="278">
        <v>527.4</v>
      </c>
      <c r="P159" s="280">
        <v>5.4</v>
      </c>
      <c r="Q159" s="278">
        <v>553</v>
      </c>
      <c r="R159" s="280">
        <v>6.5</v>
      </c>
      <c r="S159" s="278">
        <v>527.20000000000005</v>
      </c>
      <c r="T159" s="280">
        <v>8.9</v>
      </c>
      <c r="U159" s="278">
        <v>554.20000000000005</v>
      </c>
      <c r="V159" s="280">
        <v>9.6999999999999993</v>
      </c>
      <c r="W159" s="278">
        <v>640.1</v>
      </c>
      <c r="X159" s="273">
        <v>19.100000000000001</v>
      </c>
      <c r="Y159" s="278">
        <v>488.7</v>
      </c>
      <c r="Z159" s="273">
        <v>22.7</v>
      </c>
      <c r="AA159" s="278">
        <v>832.1</v>
      </c>
      <c r="AB159" s="273">
        <v>56.5</v>
      </c>
      <c r="AC159" s="278">
        <v>547.20000000000005</v>
      </c>
      <c r="AD159" s="280">
        <v>2.8</v>
      </c>
    </row>
    <row r="160" spans="1:30" ht="16.5" customHeight="1" x14ac:dyDescent="0.2">
      <c r="A160" s="7"/>
      <c r="B160" s="7"/>
      <c r="C160" s="7" t="s">
        <v>118</v>
      </c>
      <c r="D160" s="7"/>
      <c r="E160" s="7"/>
      <c r="F160" s="7"/>
      <c r="G160" s="7"/>
      <c r="H160" s="7"/>
      <c r="I160" s="7"/>
      <c r="J160" s="7"/>
      <c r="K160" s="7"/>
      <c r="L160" s="9"/>
      <c r="M160" s="10"/>
      <c r="N160" s="7"/>
      <c r="O160" s="10"/>
      <c r="P160" s="7"/>
      <c r="Q160" s="10"/>
      <c r="R160" s="7"/>
      <c r="S160" s="10"/>
      <c r="T160" s="7"/>
      <c r="U160" s="10"/>
      <c r="V160" s="7"/>
      <c r="W160" s="10"/>
      <c r="X160" s="7"/>
      <c r="Y160" s="10"/>
      <c r="Z160" s="7"/>
      <c r="AA160" s="10"/>
      <c r="AB160" s="7"/>
      <c r="AC160" s="10"/>
      <c r="AD160" s="7"/>
    </row>
    <row r="161" spans="1:30" ht="16.5" customHeight="1" x14ac:dyDescent="0.2">
      <c r="A161" s="7"/>
      <c r="B161" s="7"/>
      <c r="C161" s="7"/>
      <c r="D161" s="7" t="s">
        <v>759</v>
      </c>
      <c r="E161" s="7"/>
      <c r="F161" s="7"/>
      <c r="G161" s="7"/>
      <c r="H161" s="7"/>
      <c r="I161" s="7"/>
      <c r="J161" s="7"/>
      <c r="K161" s="7"/>
      <c r="L161" s="9"/>
      <c r="M161" s="10"/>
      <c r="N161" s="7"/>
      <c r="O161" s="10"/>
      <c r="P161" s="7"/>
      <c r="Q161" s="10"/>
      <c r="R161" s="7"/>
      <c r="S161" s="10"/>
      <c r="T161" s="7"/>
      <c r="U161" s="10"/>
      <c r="V161" s="7"/>
      <c r="W161" s="10"/>
      <c r="X161" s="7"/>
      <c r="Y161" s="10"/>
      <c r="Z161" s="7"/>
      <c r="AA161" s="10"/>
      <c r="AB161" s="7"/>
      <c r="AC161" s="10"/>
      <c r="AD161" s="7"/>
    </row>
    <row r="162" spans="1:30" ht="16.5" customHeight="1" x14ac:dyDescent="0.2">
      <c r="A162" s="7"/>
      <c r="B162" s="7"/>
      <c r="C162" s="7"/>
      <c r="D162" s="7"/>
      <c r="E162" s="7" t="s">
        <v>782</v>
      </c>
      <c r="F162" s="7"/>
      <c r="G162" s="7"/>
      <c r="H162" s="7"/>
      <c r="I162" s="7"/>
      <c r="J162" s="7"/>
      <c r="K162" s="7"/>
      <c r="L162" s="9" t="s">
        <v>319</v>
      </c>
      <c r="M162" s="277">
        <v>12</v>
      </c>
      <c r="N162" s="280">
        <v>0.7</v>
      </c>
      <c r="O162" s="276">
        <v>8.4</v>
      </c>
      <c r="P162" s="280">
        <v>0.7</v>
      </c>
      <c r="Q162" s="276">
        <v>8.5</v>
      </c>
      <c r="R162" s="280">
        <v>0.8</v>
      </c>
      <c r="S162" s="276">
        <v>8.1999999999999993</v>
      </c>
      <c r="T162" s="280">
        <v>1.1000000000000001</v>
      </c>
      <c r="U162" s="277">
        <v>10.3</v>
      </c>
      <c r="V162" s="280">
        <v>1.3</v>
      </c>
      <c r="W162" s="276">
        <v>7.4</v>
      </c>
      <c r="X162" s="280">
        <v>2</v>
      </c>
      <c r="Y162" s="276">
        <v>9</v>
      </c>
      <c r="Z162" s="280">
        <v>3.2</v>
      </c>
      <c r="AA162" s="277">
        <v>12.2</v>
      </c>
      <c r="AB162" s="280">
        <v>6.3</v>
      </c>
      <c r="AC162" s="276">
        <v>9.8000000000000007</v>
      </c>
      <c r="AD162" s="280">
        <v>0.4</v>
      </c>
    </row>
    <row r="163" spans="1:30" ht="16.5" customHeight="1" x14ac:dyDescent="0.2">
      <c r="A163" s="7"/>
      <c r="B163" s="7"/>
      <c r="C163" s="7"/>
      <c r="D163" s="7"/>
      <c r="E163" s="7" t="s">
        <v>783</v>
      </c>
      <c r="F163" s="7"/>
      <c r="G163" s="7"/>
      <c r="H163" s="7"/>
      <c r="I163" s="7"/>
      <c r="J163" s="7"/>
      <c r="K163" s="7"/>
      <c r="L163" s="9" t="s">
        <v>319</v>
      </c>
      <c r="M163" s="278">
        <v>169.8</v>
      </c>
      <c r="N163" s="280">
        <v>2.7</v>
      </c>
      <c r="O163" s="278">
        <v>161.69999999999999</v>
      </c>
      <c r="P163" s="280">
        <v>3.1</v>
      </c>
      <c r="Q163" s="278">
        <v>175.8</v>
      </c>
      <c r="R163" s="280">
        <v>3.7</v>
      </c>
      <c r="S163" s="278">
        <v>163.5</v>
      </c>
      <c r="T163" s="280">
        <v>5</v>
      </c>
      <c r="U163" s="278">
        <v>165.9</v>
      </c>
      <c r="V163" s="280">
        <v>5.5</v>
      </c>
      <c r="W163" s="278">
        <v>195.6</v>
      </c>
      <c r="X163" s="273">
        <v>10.7</v>
      </c>
      <c r="Y163" s="278">
        <v>154.4</v>
      </c>
      <c r="Z163" s="273">
        <v>13.1</v>
      </c>
      <c r="AA163" s="278">
        <v>223.6</v>
      </c>
      <c r="AB163" s="273">
        <v>29.7</v>
      </c>
      <c r="AC163" s="278">
        <v>168.5</v>
      </c>
      <c r="AD163" s="280">
        <v>1.6</v>
      </c>
    </row>
    <row r="164" spans="1:30" ht="42.4" customHeight="1" x14ac:dyDescent="0.2">
      <c r="A164" s="7"/>
      <c r="B164" s="7"/>
      <c r="C164" s="7"/>
      <c r="D164" s="7"/>
      <c r="E164" s="351" t="s">
        <v>784</v>
      </c>
      <c r="F164" s="351"/>
      <c r="G164" s="351"/>
      <c r="H164" s="351"/>
      <c r="I164" s="351"/>
      <c r="J164" s="351"/>
      <c r="K164" s="351"/>
      <c r="L164" s="9" t="s">
        <v>319</v>
      </c>
      <c r="M164" s="276">
        <v>2</v>
      </c>
      <c r="N164" s="280">
        <v>0.3</v>
      </c>
      <c r="O164" s="276">
        <v>1.9</v>
      </c>
      <c r="P164" s="280">
        <v>0.3</v>
      </c>
      <c r="Q164" s="276">
        <v>1.5</v>
      </c>
      <c r="R164" s="280">
        <v>0.3</v>
      </c>
      <c r="S164" s="276">
        <v>1.6</v>
      </c>
      <c r="T164" s="280">
        <v>0.5</v>
      </c>
      <c r="U164" s="276">
        <v>1.8</v>
      </c>
      <c r="V164" s="280">
        <v>0.5</v>
      </c>
      <c r="W164" s="275" t="s">
        <v>150</v>
      </c>
      <c r="X164" s="7"/>
      <c r="Y164" s="275" t="s">
        <v>150</v>
      </c>
      <c r="Z164" s="7"/>
      <c r="AA164" s="275" t="s">
        <v>150</v>
      </c>
      <c r="AB164" s="7"/>
      <c r="AC164" s="276">
        <v>1.8</v>
      </c>
      <c r="AD164" s="280">
        <v>0.2</v>
      </c>
    </row>
    <row r="165" spans="1:30" ht="16.5" customHeight="1" x14ac:dyDescent="0.2">
      <c r="A165" s="7"/>
      <c r="B165" s="7"/>
      <c r="C165" s="7"/>
      <c r="D165" s="7"/>
      <c r="E165" s="7" t="s">
        <v>785</v>
      </c>
      <c r="F165" s="7"/>
      <c r="G165" s="7"/>
      <c r="H165" s="7"/>
      <c r="I165" s="7"/>
      <c r="J165" s="7"/>
      <c r="K165" s="7"/>
      <c r="L165" s="9" t="s">
        <v>319</v>
      </c>
      <c r="M165" s="277">
        <v>20</v>
      </c>
      <c r="N165" s="280">
        <v>0.9</v>
      </c>
      <c r="O165" s="277">
        <v>23.2</v>
      </c>
      <c r="P165" s="280">
        <v>1.1000000000000001</v>
      </c>
      <c r="Q165" s="277">
        <v>22.4</v>
      </c>
      <c r="R165" s="280">
        <v>1.3</v>
      </c>
      <c r="S165" s="277">
        <v>23</v>
      </c>
      <c r="T165" s="280">
        <v>1.9</v>
      </c>
      <c r="U165" s="277">
        <v>22.9</v>
      </c>
      <c r="V165" s="280">
        <v>2</v>
      </c>
      <c r="W165" s="277">
        <v>31.9</v>
      </c>
      <c r="X165" s="280">
        <v>4.3</v>
      </c>
      <c r="Y165" s="277">
        <v>22.8</v>
      </c>
      <c r="Z165" s="280">
        <v>5.0999999999999996</v>
      </c>
      <c r="AA165" s="277">
        <v>70.400000000000006</v>
      </c>
      <c r="AB165" s="273">
        <v>17.100000000000001</v>
      </c>
      <c r="AC165" s="277">
        <v>22.4</v>
      </c>
      <c r="AD165" s="280">
        <v>0.6</v>
      </c>
    </row>
    <row r="166" spans="1:30" ht="16.5" customHeight="1" x14ac:dyDescent="0.2">
      <c r="A166" s="7"/>
      <c r="B166" s="7"/>
      <c r="C166" s="7"/>
      <c r="D166" s="7"/>
      <c r="E166" s="7" t="s">
        <v>786</v>
      </c>
      <c r="F166" s="7"/>
      <c r="G166" s="7"/>
      <c r="H166" s="7"/>
      <c r="I166" s="7"/>
      <c r="J166" s="7"/>
      <c r="K166" s="7"/>
      <c r="L166" s="9" t="s">
        <v>319</v>
      </c>
      <c r="M166" s="277">
        <v>28.1</v>
      </c>
      <c r="N166" s="280">
        <v>1</v>
      </c>
      <c r="O166" s="277">
        <v>25.4</v>
      </c>
      <c r="P166" s="280">
        <v>1.1000000000000001</v>
      </c>
      <c r="Q166" s="277">
        <v>28.9</v>
      </c>
      <c r="R166" s="280">
        <v>1.5</v>
      </c>
      <c r="S166" s="277">
        <v>24.5</v>
      </c>
      <c r="T166" s="280">
        <v>1.9</v>
      </c>
      <c r="U166" s="277">
        <v>32.6</v>
      </c>
      <c r="V166" s="280">
        <v>2.2000000000000002</v>
      </c>
      <c r="W166" s="277">
        <v>37.1</v>
      </c>
      <c r="X166" s="280">
        <v>4.5</v>
      </c>
      <c r="Y166" s="277">
        <v>26.7</v>
      </c>
      <c r="Z166" s="280">
        <v>5.4</v>
      </c>
      <c r="AA166" s="277">
        <v>55.4</v>
      </c>
      <c r="AB166" s="273">
        <v>18.600000000000001</v>
      </c>
      <c r="AC166" s="277">
        <v>27.9</v>
      </c>
      <c r="AD166" s="280">
        <v>0.6</v>
      </c>
    </row>
    <row r="167" spans="1:30" ht="16.5" customHeight="1" x14ac:dyDescent="0.2">
      <c r="A167" s="7"/>
      <c r="B167" s="7"/>
      <c r="C167" s="7"/>
      <c r="D167" s="7"/>
      <c r="E167" s="7" t="s">
        <v>787</v>
      </c>
      <c r="F167" s="7"/>
      <c r="G167" s="7"/>
      <c r="H167" s="7"/>
      <c r="I167" s="7"/>
      <c r="J167" s="7"/>
      <c r="K167" s="7"/>
      <c r="L167" s="9" t="s">
        <v>319</v>
      </c>
      <c r="M167" s="277">
        <v>25.9</v>
      </c>
      <c r="N167" s="280">
        <v>1.1000000000000001</v>
      </c>
      <c r="O167" s="277">
        <v>28.4</v>
      </c>
      <c r="P167" s="280">
        <v>1.3</v>
      </c>
      <c r="Q167" s="277">
        <v>25.3</v>
      </c>
      <c r="R167" s="280">
        <v>1.4</v>
      </c>
      <c r="S167" s="277">
        <v>30.8</v>
      </c>
      <c r="T167" s="280">
        <v>2.2000000000000002</v>
      </c>
      <c r="U167" s="277">
        <v>31.7</v>
      </c>
      <c r="V167" s="280">
        <v>2.2999999999999998</v>
      </c>
      <c r="W167" s="277">
        <v>29.7</v>
      </c>
      <c r="X167" s="280">
        <v>4.2</v>
      </c>
      <c r="Y167" s="277">
        <v>25.1</v>
      </c>
      <c r="Z167" s="280">
        <v>5.3</v>
      </c>
      <c r="AA167" s="277">
        <v>30.8</v>
      </c>
      <c r="AB167" s="273">
        <v>12.9</v>
      </c>
      <c r="AC167" s="277">
        <v>27.5</v>
      </c>
      <c r="AD167" s="280">
        <v>0.6</v>
      </c>
    </row>
    <row r="168" spans="1:30" ht="16.5" customHeight="1" x14ac:dyDescent="0.2">
      <c r="A168" s="7"/>
      <c r="B168" s="7"/>
      <c r="C168" s="7"/>
      <c r="D168" s="7"/>
      <c r="E168" s="7" t="s">
        <v>788</v>
      </c>
      <c r="F168" s="7"/>
      <c r="G168" s="7"/>
      <c r="H168" s="7"/>
      <c r="I168" s="7"/>
      <c r="J168" s="7"/>
      <c r="K168" s="7"/>
      <c r="L168" s="9" t="s">
        <v>319</v>
      </c>
      <c r="M168" s="275" t="s">
        <v>150</v>
      </c>
      <c r="N168" s="7"/>
      <c r="O168" s="276" t="s">
        <v>148</v>
      </c>
      <c r="P168" s="7"/>
      <c r="Q168" s="275" t="s">
        <v>150</v>
      </c>
      <c r="R168" s="7"/>
      <c r="S168" s="275" t="s">
        <v>150</v>
      </c>
      <c r="T168" s="7"/>
      <c r="U168" s="276" t="s">
        <v>148</v>
      </c>
      <c r="V168" s="7"/>
      <c r="W168" s="276" t="s">
        <v>148</v>
      </c>
      <c r="X168" s="7"/>
      <c r="Y168" s="276" t="s">
        <v>148</v>
      </c>
      <c r="Z168" s="7"/>
      <c r="AA168" s="276" t="s">
        <v>148</v>
      </c>
      <c r="AB168" s="7"/>
      <c r="AC168" s="275" t="s">
        <v>150</v>
      </c>
      <c r="AD168" s="7"/>
    </row>
    <row r="169" spans="1:30" ht="16.5" customHeight="1" x14ac:dyDescent="0.2">
      <c r="A169" s="7"/>
      <c r="B169" s="7"/>
      <c r="C169" s="7"/>
      <c r="D169" s="7"/>
      <c r="E169" s="7" t="s">
        <v>789</v>
      </c>
      <c r="F169" s="7"/>
      <c r="G169" s="7"/>
      <c r="H169" s="7"/>
      <c r="I169" s="7"/>
      <c r="J169" s="7"/>
      <c r="K169" s="7"/>
      <c r="L169" s="9" t="s">
        <v>319</v>
      </c>
      <c r="M169" s="275" t="s">
        <v>150</v>
      </c>
      <c r="N169" s="7"/>
      <c r="O169" s="275" t="s">
        <v>150</v>
      </c>
      <c r="P169" s="7"/>
      <c r="Q169" s="275" t="s">
        <v>150</v>
      </c>
      <c r="R169" s="7"/>
      <c r="S169" s="275" t="s">
        <v>150</v>
      </c>
      <c r="T169" s="7"/>
      <c r="U169" s="276" t="s">
        <v>148</v>
      </c>
      <c r="V169" s="7"/>
      <c r="W169" s="275" t="s">
        <v>150</v>
      </c>
      <c r="X169" s="7"/>
      <c r="Y169" s="276" t="s">
        <v>148</v>
      </c>
      <c r="Z169" s="7"/>
      <c r="AA169" s="275" t="s">
        <v>150</v>
      </c>
      <c r="AB169" s="7"/>
      <c r="AC169" s="275" t="s">
        <v>150</v>
      </c>
      <c r="AD169" s="7"/>
    </row>
    <row r="170" spans="1:30" ht="16.5" customHeight="1" x14ac:dyDescent="0.2">
      <c r="A170" s="7"/>
      <c r="B170" s="7"/>
      <c r="C170" s="7"/>
      <c r="D170" s="7"/>
      <c r="E170" s="7" t="s">
        <v>790</v>
      </c>
      <c r="F170" s="7"/>
      <c r="G170" s="7"/>
      <c r="H170" s="7"/>
      <c r="I170" s="7"/>
      <c r="J170" s="7"/>
      <c r="K170" s="7"/>
      <c r="L170" s="9" t="s">
        <v>319</v>
      </c>
      <c r="M170" s="278">
        <v>159.9</v>
      </c>
      <c r="N170" s="280">
        <v>2.6</v>
      </c>
      <c r="O170" s="278">
        <v>142.9</v>
      </c>
      <c r="P170" s="280">
        <v>2.8</v>
      </c>
      <c r="Q170" s="278">
        <v>160.30000000000001</v>
      </c>
      <c r="R170" s="280">
        <v>3.5</v>
      </c>
      <c r="S170" s="278">
        <v>144.80000000000001</v>
      </c>
      <c r="T170" s="280">
        <v>4.7</v>
      </c>
      <c r="U170" s="278">
        <v>152.5</v>
      </c>
      <c r="V170" s="280">
        <v>5</v>
      </c>
      <c r="W170" s="278">
        <v>186.5</v>
      </c>
      <c r="X170" s="273">
        <v>10.1</v>
      </c>
      <c r="Y170" s="278">
        <v>124</v>
      </c>
      <c r="Z170" s="273">
        <v>11.6</v>
      </c>
      <c r="AA170" s="278">
        <v>189.9</v>
      </c>
      <c r="AB170" s="273">
        <v>28.7</v>
      </c>
      <c r="AC170" s="278">
        <v>154.30000000000001</v>
      </c>
      <c r="AD170" s="280">
        <v>1.5</v>
      </c>
    </row>
    <row r="171" spans="1:30" ht="16.5" customHeight="1" x14ac:dyDescent="0.2">
      <c r="A171" s="7"/>
      <c r="B171" s="7"/>
      <c r="C171" s="7"/>
      <c r="D171" s="7"/>
      <c r="E171" s="7" t="s">
        <v>791</v>
      </c>
      <c r="F171" s="7"/>
      <c r="G171" s="7"/>
      <c r="H171" s="7"/>
      <c r="I171" s="7"/>
      <c r="J171" s="7"/>
      <c r="K171" s="7"/>
      <c r="L171" s="9" t="s">
        <v>319</v>
      </c>
      <c r="M171" s="277">
        <v>45.1</v>
      </c>
      <c r="N171" s="280">
        <v>1.4</v>
      </c>
      <c r="O171" s="277">
        <v>44.8</v>
      </c>
      <c r="P171" s="280">
        <v>1.6</v>
      </c>
      <c r="Q171" s="277">
        <v>44.8</v>
      </c>
      <c r="R171" s="280">
        <v>1.9</v>
      </c>
      <c r="S171" s="277">
        <v>41.8</v>
      </c>
      <c r="T171" s="280">
        <v>2.5</v>
      </c>
      <c r="U171" s="277">
        <v>46.2</v>
      </c>
      <c r="V171" s="280">
        <v>2.8</v>
      </c>
      <c r="W171" s="277">
        <v>51.8</v>
      </c>
      <c r="X171" s="280">
        <v>5.4</v>
      </c>
      <c r="Y171" s="277">
        <v>42.2</v>
      </c>
      <c r="Z171" s="280">
        <v>6.9</v>
      </c>
      <c r="AA171" s="277">
        <v>97.2</v>
      </c>
      <c r="AB171" s="273">
        <v>20.7</v>
      </c>
      <c r="AC171" s="277">
        <v>45.2</v>
      </c>
      <c r="AD171" s="280">
        <v>0.8</v>
      </c>
    </row>
    <row r="172" spans="1:30" ht="16.5" customHeight="1" x14ac:dyDescent="0.2">
      <c r="A172" s="7"/>
      <c r="B172" s="7"/>
      <c r="C172" s="7"/>
      <c r="D172" s="7"/>
      <c r="E172" s="7" t="s">
        <v>792</v>
      </c>
      <c r="F172" s="7"/>
      <c r="G172" s="7"/>
      <c r="H172" s="7"/>
      <c r="I172" s="7"/>
      <c r="J172" s="7"/>
      <c r="K172" s="7"/>
      <c r="L172" s="9" t="s">
        <v>319</v>
      </c>
      <c r="M172" s="277">
        <v>19.7</v>
      </c>
      <c r="N172" s="280">
        <v>0.9</v>
      </c>
      <c r="O172" s="277">
        <v>18.600000000000001</v>
      </c>
      <c r="P172" s="280">
        <v>1</v>
      </c>
      <c r="Q172" s="277">
        <v>20.7</v>
      </c>
      <c r="R172" s="280">
        <v>1.3</v>
      </c>
      <c r="S172" s="277">
        <v>18.899999999999999</v>
      </c>
      <c r="T172" s="280">
        <v>1.7</v>
      </c>
      <c r="U172" s="277">
        <v>22</v>
      </c>
      <c r="V172" s="280">
        <v>2</v>
      </c>
      <c r="W172" s="277">
        <v>24.9</v>
      </c>
      <c r="X172" s="280">
        <v>3.8</v>
      </c>
      <c r="Y172" s="277">
        <v>15</v>
      </c>
      <c r="Z172" s="280">
        <v>4</v>
      </c>
      <c r="AA172" s="277">
        <v>38.299999999999997</v>
      </c>
      <c r="AB172" s="273">
        <v>12.2</v>
      </c>
      <c r="AC172" s="277">
        <v>19.899999999999999</v>
      </c>
      <c r="AD172" s="280">
        <v>0.5</v>
      </c>
    </row>
    <row r="173" spans="1:30" ht="16.5" customHeight="1" x14ac:dyDescent="0.2">
      <c r="A173" s="7"/>
      <c r="B173" s="7"/>
      <c r="C173" s="7"/>
      <c r="D173" s="7"/>
      <c r="E173" s="7" t="s">
        <v>793</v>
      </c>
      <c r="F173" s="7"/>
      <c r="G173" s="7"/>
      <c r="H173" s="7"/>
      <c r="I173" s="7"/>
      <c r="J173" s="7"/>
      <c r="K173" s="7"/>
      <c r="L173" s="9" t="s">
        <v>319</v>
      </c>
      <c r="M173" s="276">
        <v>2</v>
      </c>
      <c r="N173" s="280">
        <v>0.3</v>
      </c>
      <c r="O173" s="276">
        <v>1.3</v>
      </c>
      <c r="P173" s="280">
        <v>0.3</v>
      </c>
      <c r="Q173" s="276">
        <v>1.1000000000000001</v>
      </c>
      <c r="R173" s="280">
        <v>0.3</v>
      </c>
      <c r="S173" s="276">
        <v>1.2</v>
      </c>
      <c r="T173" s="280">
        <v>0.4</v>
      </c>
      <c r="U173" s="276">
        <v>1.5</v>
      </c>
      <c r="V173" s="280">
        <v>0.5</v>
      </c>
      <c r="W173" s="275" t="s">
        <v>150</v>
      </c>
      <c r="X173" s="7"/>
      <c r="Y173" s="275" t="s">
        <v>150</v>
      </c>
      <c r="Z173" s="7"/>
      <c r="AA173" s="275" t="s">
        <v>150</v>
      </c>
      <c r="AB173" s="7"/>
      <c r="AC173" s="276">
        <v>1.5</v>
      </c>
      <c r="AD173" s="280">
        <v>0.1</v>
      </c>
    </row>
    <row r="174" spans="1:30" ht="29.45" customHeight="1" x14ac:dyDescent="0.2">
      <c r="A174" s="7"/>
      <c r="B174" s="7"/>
      <c r="C174" s="7"/>
      <c r="D174" s="7"/>
      <c r="E174" s="351" t="s">
        <v>794</v>
      </c>
      <c r="F174" s="351"/>
      <c r="G174" s="351"/>
      <c r="H174" s="351"/>
      <c r="I174" s="351"/>
      <c r="J174" s="351"/>
      <c r="K174" s="351"/>
      <c r="L174" s="9" t="s">
        <v>319</v>
      </c>
      <c r="M174" s="276">
        <v>4.0999999999999996</v>
      </c>
      <c r="N174" s="280">
        <v>0.4</v>
      </c>
      <c r="O174" s="276">
        <v>4.0999999999999996</v>
      </c>
      <c r="P174" s="280">
        <v>0.5</v>
      </c>
      <c r="Q174" s="276">
        <v>4.2</v>
      </c>
      <c r="R174" s="280">
        <v>0.6</v>
      </c>
      <c r="S174" s="276">
        <v>4.4000000000000004</v>
      </c>
      <c r="T174" s="280">
        <v>0.8</v>
      </c>
      <c r="U174" s="276">
        <v>3.7</v>
      </c>
      <c r="V174" s="280">
        <v>0.8</v>
      </c>
      <c r="W174" s="276">
        <v>7.1</v>
      </c>
      <c r="X174" s="280">
        <v>2</v>
      </c>
      <c r="Y174" s="275" t="s">
        <v>150</v>
      </c>
      <c r="Z174" s="7"/>
      <c r="AA174" s="275" t="s">
        <v>150</v>
      </c>
      <c r="AB174" s="7"/>
      <c r="AC174" s="276">
        <v>4.2</v>
      </c>
      <c r="AD174" s="280">
        <v>0.2</v>
      </c>
    </row>
    <row r="175" spans="1:30" ht="16.5" customHeight="1" x14ac:dyDescent="0.2">
      <c r="A175" s="7"/>
      <c r="B175" s="7"/>
      <c r="C175" s="7"/>
      <c r="D175" s="7"/>
      <c r="E175" s="7" t="s">
        <v>795</v>
      </c>
      <c r="F175" s="7"/>
      <c r="G175" s="7"/>
      <c r="H175" s="7"/>
      <c r="I175" s="7"/>
      <c r="J175" s="7"/>
      <c r="K175" s="7"/>
      <c r="L175" s="9" t="s">
        <v>319</v>
      </c>
      <c r="M175" s="277">
        <v>10.9</v>
      </c>
      <c r="N175" s="280">
        <v>0.7</v>
      </c>
      <c r="O175" s="277">
        <v>11.1</v>
      </c>
      <c r="P175" s="280">
        <v>0.8</v>
      </c>
      <c r="Q175" s="277">
        <v>10.4</v>
      </c>
      <c r="R175" s="280">
        <v>0.9</v>
      </c>
      <c r="S175" s="277">
        <v>10.8</v>
      </c>
      <c r="T175" s="280">
        <v>1.3</v>
      </c>
      <c r="U175" s="277">
        <v>10.8</v>
      </c>
      <c r="V175" s="280">
        <v>1.3</v>
      </c>
      <c r="W175" s="277">
        <v>14.4</v>
      </c>
      <c r="X175" s="280">
        <v>2.8</v>
      </c>
      <c r="Y175" s="276">
        <v>6.3</v>
      </c>
      <c r="Z175" s="280">
        <v>2.5</v>
      </c>
      <c r="AA175" s="277">
        <v>21.7</v>
      </c>
      <c r="AB175" s="273">
        <v>10.3</v>
      </c>
      <c r="AC175" s="277">
        <v>10.9</v>
      </c>
      <c r="AD175" s="280">
        <v>0.4</v>
      </c>
    </row>
    <row r="176" spans="1:30" ht="16.5" customHeight="1" x14ac:dyDescent="0.2">
      <c r="A176" s="7"/>
      <c r="B176" s="7"/>
      <c r="C176" s="7"/>
      <c r="D176" s="7"/>
      <c r="E176" s="7" t="s">
        <v>796</v>
      </c>
      <c r="F176" s="7"/>
      <c r="G176" s="7"/>
      <c r="H176" s="7"/>
      <c r="I176" s="7"/>
      <c r="J176" s="7"/>
      <c r="K176" s="7"/>
      <c r="L176" s="9" t="s">
        <v>319</v>
      </c>
      <c r="M176" s="275" t="s">
        <v>150</v>
      </c>
      <c r="N176" s="7"/>
      <c r="O176" s="275" t="s">
        <v>150</v>
      </c>
      <c r="P176" s="7"/>
      <c r="Q176" s="276" t="s">
        <v>148</v>
      </c>
      <c r="R176" s="7"/>
      <c r="S176" s="275" t="s">
        <v>150</v>
      </c>
      <c r="T176" s="7"/>
      <c r="U176" s="275" t="s">
        <v>150</v>
      </c>
      <c r="V176" s="7"/>
      <c r="W176" s="275" t="s">
        <v>150</v>
      </c>
      <c r="X176" s="7"/>
      <c r="Y176" s="276" t="s">
        <v>148</v>
      </c>
      <c r="Z176" s="7"/>
      <c r="AA176" s="276" t="s">
        <v>148</v>
      </c>
      <c r="AB176" s="7"/>
      <c r="AC176" s="275" t="s">
        <v>150</v>
      </c>
      <c r="AD176" s="7"/>
    </row>
    <row r="177" spans="1:30" ht="16.5" customHeight="1" x14ac:dyDescent="0.2">
      <c r="A177" s="7"/>
      <c r="B177" s="7"/>
      <c r="C177" s="7"/>
      <c r="D177" s="7"/>
      <c r="E177" s="7" t="s">
        <v>797</v>
      </c>
      <c r="F177" s="7"/>
      <c r="G177" s="7"/>
      <c r="H177" s="7"/>
      <c r="I177" s="7"/>
      <c r="J177" s="7"/>
      <c r="K177" s="7"/>
      <c r="L177" s="9" t="s">
        <v>319</v>
      </c>
      <c r="M177" s="276">
        <v>2.6</v>
      </c>
      <c r="N177" s="280">
        <v>0.4</v>
      </c>
      <c r="O177" s="276">
        <v>2</v>
      </c>
      <c r="P177" s="280">
        <v>0.4</v>
      </c>
      <c r="Q177" s="276">
        <v>3.3</v>
      </c>
      <c r="R177" s="280">
        <v>0.5</v>
      </c>
      <c r="S177" s="276">
        <v>1.3</v>
      </c>
      <c r="T177" s="280">
        <v>0.4</v>
      </c>
      <c r="U177" s="276">
        <v>2.2000000000000002</v>
      </c>
      <c r="V177" s="280">
        <v>0.7</v>
      </c>
      <c r="W177" s="275" t="s">
        <v>150</v>
      </c>
      <c r="X177" s="7"/>
      <c r="Y177" s="275" t="s">
        <v>150</v>
      </c>
      <c r="Z177" s="7"/>
      <c r="AA177" s="275" t="s">
        <v>150</v>
      </c>
      <c r="AB177" s="7"/>
      <c r="AC177" s="276">
        <v>2.4</v>
      </c>
      <c r="AD177" s="280">
        <v>0.2</v>
      </c>
    </row>
    <row r="178" spans="1:30" ht="29.45" customHeight="1" x14ac:dyDescent="0.2">
      <c r="A178" s="7"/>
      <c r="B178" s="7"/>
      <c r="C178" s="7"/>
      <c r="D178" s="7"/>
      <c r="E178" s="351" t="s">
        <v>798</v>
      </c>
      <c r="F178" s="351"/>
      <c r="G178" s="351"/>
      <c r="H178" s="351"/>
      <c r="I178" s="351"/>
      <c r="J178" s="351"/>
      <c r="K178" s="351"/>
      <c r="L178" s="9" t="s">
        <v>319</v>
      </c>
      <c r="M178" s="276">
        <v>2.5</v>
      </c>
      <c r="N178" s="280">
        <v>0.4</v>
      </c>
      <c r="O178" s="276">
        <v>2.7</v>
      </c>
      <c r="P178" s="280">
        <v>0.4</v>
      </c>
      <c r="Q178" s="276">
        <v>2.7</v>
      </c>
      <c r="R178" s="280">
        <v>0.5</v>
      </c>
      <c r="S178" s="276">
        <v>1.7</v>
      </c>
      <c r="T178" s="280">
        <v>0.5</v>
      </c>
      <c r="U178" s="276">
        <v>2.9</v>
      </c>
      <c r="V178" s="280">
        <v>0.8</v>
      </c>
      <c r="W178" s="276">
        <v>3.6</v>
      </c>
      <c r="X178" s="280">
        <v>1.6</v>
      </c>
      <c r="Y178" s="275" t="s">
        <v>150</v>
      </c>
      <c r="Z178" s="7"/>
      <c r="AA178" s="275" t="s">
        <v>150</v>
      </c>
      <c r="AB178" s="7"/>
      <c r="AC178" s="276">
        <v>2.6</v>
      </c>
      <c r="AD178" s="280">
        <v>0.2</v>
      </c>
    </row>
    <row r="179" spans="1:30" ht="29.45" customHeight="1" x14ac:dyDescent="0.2">
      <c r="A179" s="7"/>
      <c r="B179" s="7"/>
      <c r="C179" s="7"/>
      <c r="D179" s="7"/>
      <c r="E179" s="351" t="s">
        <v>799</v>
      </c>
      <c r="F179" s="351"/>
      <c r="G179" s="351"/>
      <c r="H179" s="351"/>
      <c r="I179" s="351"/>
      <c r="J179" s="351"/>
      <c r="K179" s="351"/>
      <c r="L179" s="9" t="s">
        <v>319</v>
      </c>
      <c r="M179" s="276">
        <v>6.8</v>
      </c>
      <c r="N179" s="280">
        <v>0.5</v>
      </c>
      <c r="O179" s="276">
        <v>4</v>
      </c>
      <c r="P179" s="280">
        <v>0.5</v>
      </c>
      <c r="Q179" s="276">
        <v>3</v>
      </c>
      <c r="R179" s="280">
        <v>0.5</v>
      </c>
      <c r="S179" s="276">
        <v>6.9</v>
      </c>
      <c r="T179" s="280">
        <v>1</v>
      </c>
      <c r="U179" s="276">
        <v>5.4</v>
      </c>
      <c r="V179" s="280">
        <v>1.1000000000000001</v>
      </c>
      <c r="W179" s="276">
        <v>4.8</v>
      </c>
      <c r="X179" s="280">
        <v>1.8</v>
      </c>
      <c r="Y179" s="275" t="s">
        <v>150</v>
      </c>
      <c r="Z179" s="7"/>
      <c r="AA179" s="275" t="s">
        <v>150</v>
      </c>
      <c r="AB179" s="7"/>
      <c r="AC179" s="276">
        <v>5.2</v>
      </c>
      <c r="AD179" s="280">
        <v>0.3</v>
      </c>
    </row>
    <row r="180" spans="1:30" ht="16.5" customHeight="1" x14ac:dyDescent="0.2">
      <c r="A180" s="7"/>
      <c r="B180" s="7"/>
      <c r="C180" s="7"/>
      <c r="D180" s="7"/>
      <c r="E180" s="7" t="s">
        <v>800</v>
      </c>
      <c r="F180" s="7"/>
      <c r="G180" s="7"/>
      <c r="H180" s="7"/>
      <c r="I180" s="7"/>
      <c r="J180" s="7"/>
      <c r="K180" s="7"/>
      <c r="L180" s="9" t="s">
        <v>319</v>
      </c>
      <c r="M180" s="277">
        <v>33.6</v>
      </c>
      <c r="N180" s="280">
        <v>1.3</v>
      </c>
      <c r="O180" s="277">
        <v>31.4</v>
      </c>
      <c r="P180" s="280">
        <v>1.4</v>
      </c>
      <c r="Q180" s="277">
        <v>42.1</v>
      </c>
      <c r="R180" s="280">
        <v>1.9</v>
      </c>
      <c r="S180" s="277">
        <v>44</v>
      </c>
      <c r="T180" s="280">
        <v>2.6</v>
      </c>
      <c r="U180" s="277">
        <v>36.4</v>
      </c>
      <c r="V180" s="280">
        <v>2.8</v>
      </c>
      <c r="W180" s="277">
        <v>50.3</v>
      </c>
      <c r="X180" s="280">
        <v>6</v>
      </c>
      <c r="Y180" s="277">
        <v>34</v>
      </c>
      <c r="Z180" s="280">
        <v>5.9</v>
      </c>
      <c r="AA180" s="277">
        <v>73</v>
      </c>
      <c r="AB180" s="273">
        <v>13.9</v>
      </c>
      <c r="AC180" s="277">
        <v>36.799999999999997</v>
      </c>
      <c r="AD180" s="280">
        <v>0.8</v>
      </c>
    </row>
    <row r="181" spans="1:30" ht="16.5" customHeight="1" x14ac:dyDescent="0.2">
      <c r="A181" s="7"/>
      <c r="B181" s="7"/>
      <c r="C181" s="7"/>
      <c r="D181" s="7" t="s">
        <v>803</v>
      </c>
      <c r="E181" s="7"/>
      <c r="F181" s="7"/>
      <c r="G181" s="7"/>
      <c r="H181" s="7"/>
      <c r="I181" s="7"/>
      <c r="J181" s="7"/>
      <c r="K181" s="7"/>
      <c r="L181" s="9" t="s">
        <v>319</v>
      </c>
      <c r="M181" s="278">
        <v>545.29999999999995</v>
      </c>
      <c r="N181" s="280">
        <v>4.8</v>
      </c>
      <c r="O181" s="278">
        <v>511.8</v>
      </c>
      <c r="P181" s="280">
        <v>5.4</v>
      </c>
      <c r="Q181" s="278">
        <v>555.29999999999995</v>
      </c>
      <c r="R181" s="280">
        <v>6.6</v>
      </c>
      <c r="S181" s="278">
        <v>527.6</v>
      </c>
      <c r="T181" s="280">
        <v>9</v>
      </c>
      <c r="U181" s="278">
        <v>548.79999999999995</v>
      </c>
      <c r="V181" s="280">
        <v>9.8000000000000007</v>
      </c>
      <c r="W181" s="278">
        <v>650.1</v>
      </c>
      <c r="X181" s="273">
        <v>19.399999999999999</v>
      </c>
      <c r="Y181" s="278">
        <v>475.8</v>
      </c>
      <c r="Z181" s="273">
        <v>22.9</v>
      </c>
      <c r="AA181" s="278">
        <v>847.8</v>
      </c>
      <c r="AB181" s="273">
        <v>59.7</v>
      </c>
      <c r="AC181" s="278">
        <v>541.1</v>
      </c>
      <c r="AD181" s="280">
        <v>2.8</v>
      </c>
    </row>
    <row r="182" spans="1:30" ht="16.5" customHeight="1" x14ac:dyDescent="0.2">
      <c r="A182" s="7"/>
      <c r="B182" s="7"/>
      <c r="C182" s="7" t="s">
        <v>119</v>
      </c>
      <c r="D182" s="7"/>
      <c r="E182" s="7"/>
      <c r="F182" s="7"/>
      <c r="G182" s="7"/>
      <c r="H182" s="7"/>
      <c r="I182" s="7"/>
      <c r="J182" s="7"/>
      <c r="K182" s="7"/>
      <c r="L182" s="9"/>
      <c r="M182" s="10"/>
      <c r="N182" s="7"/>
      <c r="O182" s="10"/>
      <c r="P182" s="7"/>
      <c r="Q182" s="10"/>
      <c r="R182" s="7"/>
      <c r="S182" s="10"/>
      <c r="T182" s="7"/>
      <c r="U182" s="10"/>
      <c r="V182" s="7"/>
      <c r="W182" s="10"/>
      <c r="X182" s="7"/>
      <c r="Y182" s="10"/>
      <c r="Z182" s="7"/>
      <c r="AA182" s="10"/>
      <c r="AB182" s="7"/>
      <c r="AC182" s="10"/>
      <c r="AD182" s="7"/>
    </row>
    <row r="183" spans="1:30" ht="16.5" customHeight="1" x14ac:dyDescent="0.2">
      <c r="A183" s="7"/>
      <c r="B183" s="7"/>
      <c r="C183" s="7"/>
      <c r="D183" s="7" t="s">
        <v>759</v>
      </c>
      <c r="E183" s="7"/>
      <c r="F183" s="7"/>
      <c r="G183" s="7"/>
      <c r="H183" s="7"/>
      <c r="I183" s="7"/>
      <c r="J183" s="7"/>
      <c r="K183" s="7"/>
      <c r="L183" s="9"/>
      <c r="M183" s="10"/>
      <c r="N183" s="7"/>
      <c r="O183" s="10"/>
      <c r="P183" s="7"/>
      <c r="Q183" s="10"/>
      <c r="R183" s="7"/>
      <c r="S183" s="10"/>
      <c r="T183" s="7"/>
      <c r="U183" s="10"/>
      <c r="V183" s="7"/>
      <c r="W183" s="10"/>
      <c r="X183" s="7"/>
      <c r="Y183" s="10"/>
      <c r="Z183" s="7"/>
      <c r="AA183" s="10"/>
      <c r="AB183" s="7"/>
      <c r="AC183" s="10"/>
      <c r="AD183" s="7"/>
    </row>
    <row r="184" spans="1:30" ht="16.5" customHeight="1" x14ac:dyDescent="0.2">
      <c r="A184" s="7"/>
      <c r="B184" s="7"/>
      <c r="C184" s="7"/>
      <c r="D184" s="7"/>
      <c r="E184" s="7" t="s">
        <v>782</v>
      </c>
      <c r="F184" s="7"/>
      <c r="G184" s="7"/>
      <c r="H184" s="7"/>
      <c r="I184" s="7"/>
      <c r="J184" s="7"/>
      <c r="K184" s="7"/>
      <c r="L184" s="9" t="s">
        <v>319</v>
      </c>
      <c r="M184" s="277">
        <v>10.7</v>
      </c>
      <c r="N184" s="280">
        <v>0.7</v>
      </c>
      <c r="O184" s="276">
        <v>8.4</v>
      </c>
      <c r="P184" s="280">
        <v>0.7</v>
      </c>
      <c r="Q184" s="276">
        <v>6.9</v>
      </c>
      <c r="R184" s="280">
        <v>0.7</v>
      </c>
      <c r="S184" s="276">
        <v>7.9</v>
      </c>
      <c r="T184" s="280">
        <v>1.1000000000000001</v>
      </c>
      <c r="U184" s="277">
        <v>10.9</v>
      </c>
      <c r="V184" s="280">
        <v>1.4</v>
      </c>
      <c r="W184" s="276">
        <v>8.1999999999999993</v>
      </c>
      <c r="X184" s="280">
        <v>2.2999999999999998</v>
      </c>
      <c r="Y184" s="276">
        <v>6.7</v>
      </c>
      <c r="Z184" s="280">
        <v>2.7</v>
      </c>
      <c r="AA184" s="275" t="s">
        <v>150</v>
      </c>
      <c r="AB184" s="7"/>
      <c r="AC184" s="276">
        <v>9.1</v>
      </c>
      <c r="AD184" s="280">
        <v>0.4</v>
      </c>
    </row>
    <row r="185" spans="1:30" ht="16.5" customHeight="1" x14ac:dyDescent="0.2">
      <c r="A185" s="7"/>
      <c r="B185" s="7"/>
      <c r="C185" s="7"/>
      <c r="D185" s="7"/>
      <c r="E185" s="7" t="s">
        <v>783</v>
      </c>
      <c r="F185" s="7"/>
      <c r="G185" s="7"/>
      <c r="H185" s="7"/>
      <c r="I185" s="7"/>
      <c r="J185" s="7"/>
      <c r="K185" s="7"/>
      <c r="L185" s="9" t="s">
        <v>319</v>
      </c>
      <c r="M185" s="278">
        <v>167.3</v>
      </c>
      <c r="N185" s="280">
        <v>2.8</v>
      </c>
      <c r="O185" s="278">
        <v>162.30000000000001</v>
      </c>
      <c r="P185" s="280">
        <v>3.1</v>
      </c>
      <c r="Q185" s="278">
        <v>179.4</v>
      </c>
      <c r="R185" s="280">
        <v>3.8</v>
      </c>
      <c r="S185" s="278">
        <v>167.8</v>
      </c>
      <c r="T185" s="280">
        <v>5.2</v>
      </c>
      <c r="U185" s="278">
        <v>167.2</v>
      </c>
      <c r="V185" s="280">
        <v>5.5</v>
      </c>
      <c r="W185" s="278">
        <v>186.2</v>
      </c>
      <c r="X185" s="273">
        <v>10.5</v>
      </c>
      <c r="Y185" s="278">
        <v>147.19999999999999</v>
      </c>
      <c r="Z185" s="273">
        <v>13.1</v>
      </c>
      <c r="AA185" s="278">
        <v>212.7</v>
      </c>
      <c r="AB185" s="273">
        <v>29.9</v>
      </c>
      <c r="AC185" s="278">
        <v>168.7</v>
      </c>
      <c r="AD185" s="280">
        <v>1.6</v>
      </c>
    </row>
    <row r="186" spans="1:30" ht="42.4" customHeight="1" x14ac:dyDescent="0.2">
      <c r="A186" s="7"/>
      <c r="B186" s="7"/>
      <c r="C186" s="7"/>
      <c r="D186" s="7"/>
      <c r="E186" s="351" t="s">
        <v>784</v>
      </c>
      <c r="F186" s="351"/>
      <c r="G186" s="351"/>
      <c r="H186" s="351"/>
      <c r="I186" s="351"/>
      <c r="J186" s="351"/>
      <c r="K186" s="351"/>
      <c r="L186" s="9" t="s">
        <v>319</v>
      </c>
      <c r="M186" s="276">
        <v>1.8</v>
      </c>
      <c r="N186" s="280">
        <v>0.3</v>
      </c>
      <c r="O186" s="276">
        <v>1.6</v>
      </c>
      <c r="P186" s="280">
        <v>0.3</v>
      </c>
      <c r="Q186" s="276">
        <v>1.7</v>
      </c>
      <c r="R186" s="280">
        <v>0.4</v>
      </c>
      <c r="S186" s="276">
        <v>1.5</v>
      </c>
      <c r="T186" s="280">
        <v>0.5</v>
      </c>
      <c r="U186" s="276">
        <v>1.6</v>
      </c>
      <c r="V186" s="280">
        <v>0.5</v>
      </c>
      <c r="W186" s="275" t="s">
        <v>150</v>
      </c>
      <c r="X186" s="7"/>
      <c r="Y186" s="275" t="s">
        <v>150</v>
      </c>
      <c r="Z186" s="7"/>
      <c r="AA186" s="275" t="s">
        <v>150</v>
      </c>
      <c r="AB186" s="7"/>
      <c r="AC186" s="276">
        <v>1.7</v>
      </c>
      <c r="AD186" s="280">
        <v>0.2</v>
      </c>
    </row>
    <row r="187" spans="1:30" ht="16.5" customHeight="1" x14ac:dyDescent="0.2">
      <c r="A187" s="7"/>
      <c r="B187" s="7"/>
      <c r="C187" s="7"/>
      <c r="D187" s="7"/>
      <c r="E187" s="7" t="s">
        <v>785</v>
      </c>
      <c r="F187" s="7"/>
      <c r="G187" s="7"/>
      <c r="H187" s="7"/>
      <c r="I187" s="7"/>
      <c r="J187" s="7"/>
      <c r="K187" s="7"/>
      <c r="L187" s="9" t="s">
        <v>319</v>
      </c>
      <c r="M187" s="277">
        <v>20.3</v>
      </c>
      <c r="N187" s="280">
        <v>0.9</v>
      </c>
      <c r="O187" s="277">
        <v>23</v>
      </c>
      <c r="P187" s="280">
        <v>1.2</v>
      </c>
      <c r="Q187" s="277">
        <v>23.3</v>
      </c>
      <c r="R187" s="280">
        <v>1.4</v>
      </c>
      <c r="S187" s="277">
        <v>23.7</v>
      </c>
      <c r="T187" s="280">
        <v>1.9</v>
      </c>
      <c r="U187" s="277">
        <v>22.8</v>
      </c>
      <c r="V187" s="280">
        <v>2</v>
      </c>
      <c r="W187" s="277">
        <v>33.799999999999997</v>
      </c>
      <c r="X187" s="280">
        <v>4.4000000000000004</v>
      </c>
      <c r="Y187" s="277">
        <v>24.8</v>
      </c>
      <c r="Z187" s="280">
        <v>5.3</v>
      </c>
      <c r="AA187" s="277">
        <v>65.5</v>
      </c>
      <c r="AB187" s="273">
        <v>16.399999999999999</v>
      </c>
      <c r="AC187" s="277">
        <v>22.8</v>
      </c>
      <c r="AD187" s="280">
        <v>0.6</v>
      </c>
    </row>
    <row r="188" spans="1:30" ht="16.5" customHeight="1" x14ac:dyDescent="0.2">
      <c r="A188" s="7"/>
      <c r="B188" s="7"/>
      <c r="C188" s="7"/>
      <c r="D188" s="7"/>
      <c r="E188" s="7" t="s">
        <v>786</v>
      </c>
      <c r="F188" s="7"/>
      <c r="G188" s="7"/>
      <c r="H188" s="7"/>
      <c r="I188" s="7"/>
      <c r="J188" s="7"/>
      <c r="K188" s="7"/>
      <c r="L188" s="9" t="s">
        <v>319</v>
      </c>
      <c r="M188" s="277">
        <v>27.7</v>
      </c>
      <c r="N188" s="280">
        <v>1.1000000000000001</v>
      </c>
      <c r="O188" s="277">
        <v>27.3</v>
      </c>
      <c r="P188" s="280">
        <v>1.2</v>
      </c>
      <c r="Q188" s="277">
        <v>26.8</v>
      </c>
      <c r="R188" s="280">
        <v>1.4</v>
      </c>
      <c r="S188" s="277">
        <v>27.7</v>
      </c>
      <c r="T188" s="280">
        <v>2.1</v>
      </c>
      <c r="U188" s="277">
        <v>34.700000000000003</v>
      </c>
      <c r="V188" s="280">
        <v>2.2999999999999998</v>
      </c>
      <c r="W188" s="277">
        <v>48.4</v>
      </c>
      <c r="X188" s="280">
        <v>5.2</v>
      </c>
      <c r="Y188" s="277">
        <v>25</v>
      </c>
      <c r="Z188" s="280">
        <v>5.3</v>
      </c>
      <c r="AA188" s="277">
        <v>31.3</v>
      </c>
      <c r="AB188" s="273">
        <v>12.9</v>
      </c>
      <c r="AC188" s="277">
        <v>28.7</v>
      </c>
      <c r="AD188" s="280">
        <v>0.6</v>
      </c>
    </row>
    <row r="189" spans="1:30" ht="16.5" customHeight="1" x14ac:dyDescent="0.2">
      <c r="A189" s="7"/>
      <c r="B189" s="7"/>
      <c r="C189" s="7"/>
      <c r="D189" s="7"/>
      <c r="E189" s="7" t="s">
        <v>787</v>
      </c>
      <c r="F189" s="7"/>
      <c r="G189" s="7"/>
      <c r="H189" s="7"/>
      <c r="I189" s="7"/>
      <c r="J189" s="7"/>
      <c r="K189" s="7"/>
      <c r="L189" s="9" t="s">
        <v>319</v>
      </c>
      <c r="M189" s="277">
        <v>23.3</v>
      </c>
      <c r="N189" s="280">
        <v>1</v>
      </c>
      <c r="O189" s="277">
        <v>26.9</v>
      </c>
      <c r="P189" s="280">
        <v>1.2</v>
      </c>
      <c r="Q189" s="277">
        <v>25.4</v>
      </c>
      <c r="R189" s="280">
        <v>1.4</v>
      </c>
      <c r="S189" s="277">
        <v>30.5</v>
      </c>
      <c r="T189" s="280">
        <v>2.2000000000000002</v>
      </c>
      <c r="U189" s="277">
        <v>29.1</v>
      </c>
      <c r="V189" s="280">
        <v>2.2000000000000002</v>
      </c>
      <c r="W189" s="277">
        <v>25.8</v>
      </c>
      <c r="X189" s="280">
        <v>3.9</v>
      </c>
      <c r="Y189" s="277">
        <v>24.1</v>
      </c>
      <c r="Z189" s="280">
        <v>5.3</v>
      </c>
      <c r="AA189" s="277">
        <v>23.6</v>
      </c>
      <c r="AB189" s="273">
        <v>11.1</v>
      </c>
      <c r="AC189" s="277">
        <v>25.8</v>
      </c>
      <c r="AD189" s="280">
        <v>0.6</v>
      </c>
    </row>
    <row r="190" spans="1:30" ht="16.5" customHeight="1" x14ac:dyDescent="0.2">
      <c r="A190" s="7"/>
      <c r="B190" s="7"/>
      <c r="C190" s="7"/>
      <c r="D190" s="7"/>
      <c r="E190" s="7" t="s">
        <v>788</v>
      </c>
      <c r="F190" s="7"/>
      <c r="G190" s="7"/>
      <c r="H190" s="7"/>
      <c r="I190" s="7"/>
      <c r="J190" s="7"/>
      <c r="K190" s="7"/>
      <c r="L190" s="9" t="s">
        <v>319</v>
      </c>
      <c r="M190" s="275" t="s">
        <v>150</v>
      </c>
      <c r="N190" s="7"/>
      <c r="O190" s="275" t="s">
        <v>150</v>
      </c>
      <c r="P190" s="7"/>
      <c r="Q190" s="275" t="s">
        <v>150</v>
      </c>
      <c r="R190" s="7"/>
      <c r="S190" s="275" t="s">
        <v>150</v>
      </c>
      <c r="T190" s="7"/>
      <c r="U190" s="276" t="s">
        <v>148</v>
      </c>
      <c r="V190" s="7"/>
      <c r="W190" s="276" t="s">
        <v>148</v>
      </c>
      <c r="X190" s="7"/>
      <c r="Y190" s="276" t="s">
        <v>148</v>
      </c>
      <c r="Z190" s="7"/>
      <c r="AA190" s="276" t="s">
        <v>148</v>
      </c>
      <c r="AB190" s="7"/>
      <c r="AC190" s="275" t="s">
        <v>150</v>
      </c>
      <c r="AD190" s="7"/>
    </row>
    <row r="191" spans="1:30" ht="16.5" customHeight="1" x14ac:dyDescent="0.2">
      <c r="A191" s="7"/>
      <c r="B191" s="7"/>
      <c r="C191" s="7"/>
      <c r="D191" s="7"/>
      <c r="E191" s="7" t="s">
        <v>789</v>
      </c>
      <c r="F191" s="7"/>
      <c r="G191" s="7"/>
      <c r="H191" s="7"/>
      <c r="I191" s="7"/>
      <c r="J191" s="7"/>
      <c r="K191" s="7"/>
      <c r="L191" s="9" t="s">
        <v>319</v>
      </c>
      <c r="M191" s="275" t="s">
        <v>150</v>
      </c>
      <c r="N191" s="7"/>
      <c r="O191" s="275" t="s">
        <v>150</v>
      </c>
      <c r="P191" s="7"/>
      <c r="Q191" s="275" t="s">
        <v>150</v>
      </c>
      <c r="R191" s="7"/>
      <c r="S191" s="276" t="s">
        <v>148</v>
      </c>
      <c r="T191" s="7"/>
      <c r="U191" s="276" t="s">
        <v>148</v>
      </c>
      <c r="V191" s="7"/>
      <c r="W191" s="276" t="s">
        <v>148</v>
      </c>
      <c r="X191" s="7"/>
      <c r="Y191" s="276" t="s">
        <v>148</v>
      </c>
      <c r="Z191" s="7"/>
      <c r="AA191" s="275" t="s">
        <v>150</v>
      </c>
      <c r="AB191" s="7"/>
      <c r="AC191" s="275" t="s">
        <v>150</v>
      </c>
      <c r="AD191" s="7"/>
    </row>
    <row r="192" spans="1:30" ht="16.5" customHeight="1" x14ac:dyDescent="0.2">
      <c r="A192" s="7"/>
      <c r="B192" s="7"/>
      <c r="C192" s="7"/>
      <c r="D192" s="7"/>
      <c r="E192" s="7" t="s">
        <v>790</v>
      </c>
      <c r="F192" s="7"/>
      <c r="G192" s="7"/>
      <c r="H192" s="7"/>
      <c r="I192" s="7"/>
      <c r="J192" s="7"/>
      <c r="K192" s="7"/>
      <c r="L192" s="9" t="s">
        <v>319</v>
      </c>
      <c r="M192" s="278">
        <v>161</v>
      </c>
      <c r="N192" s="280">
        <v>2.6</v>
      </c>
      <c r="O192" s="278">
        <v>148.30000000000001</v>
      </c>
      <c r="P192" s="280">
        <v>2.9</v>
      </c>
      <c r="Q192" s="278">
        <v>175.7</v>
      </c>
      <c r="R192" s="280">
        <v>3.7</v>
      </c>
      <c r="S192" s="278">
        <v>145.6</v>
      </c>
      <c r="T192" s="280">
        <v>4.8</v>
      </c>
      <c r="U192" s="278">
        <v>166.3</v>
      </c>
      <c r="V192" s="280">
        <v>5.2</v>
      </c>
      <c r="W192" s="278">
        <v>196.2</v>
      </c>
      <c r="X192" s="273">
        <v>10.5</v>
      </c>
      <c r="Y192" s="278">
        <v>142.5</v>
      </c>
      <c r="Z192" s="273">
        <v>12.8</v>
      </c>
      <c r="AA192" s="278">
        <v>185.9</v>
      </c>
      <c r="AB192" s="273">
        <v>28.7</v>
      </c>
      <c r="AC192" s="278">
        <v>160.6</v>
      </c>
      <c r="AD192" s="280">
        <v>1.5</v>
      </c>
    </row>
    <row r="193" spans="1:30" ht="16.5" customHeight="1" x14ac:dyDescent="0.2">
      <c r="A193" s="7"/>
      <c r="B193" s="7"/>
      <c r="C193" s="7"/>
      <c r="D193" s="7"/>
      <c r="E193" s="7" t="s">
        <v>791</v>
      </c>
      <c r="F193" s="7"/>
      <c r="G193" s="7"/>
      <c r="H193" s="7"/>
      <c r="I193" s="7"/>
      <c r="J193" s="7"/>
      <c r="K193" s="7"/>
      <c r="L193" s="9" t="s">
        <v>319</v>
      </c>
      <c r="M193" s="277">
        <v>50.9</v>
      </c>
      <c r="N193" s="280">
        <v>1.5</v>
      </c>
      <c r="O193" s="277">
        <v>45</v>
      </c>
      <c r="P193" s="280">
        <v>1.6</v>
      </c>
      <c r="Q193" s="277">
        <v>50.5</v>
      </c>
      <c r="R193" s="280">
        <v>2</v>
      </c>
      <c r="S193" s="277">
        <v>46.2</v>
      </c>
      <c r="T193" s="280">
        <v>2.7</v>
      </c>
      <c r="U193" s="277">
        <v>49.7</v>
      </c>
      <c r="V193" s="280">
        <v>2.9</v>
      </c>
      <c r="W193" s="277">
        <v>62.3</v>
      </c>
      <c r="X193" s="280">
        <v>6</v>
      </c>
      <c r="Y193" s="277">
        <v>42.5</v>
      </c>
      <c r="Z193" s="280">
        <v>7</v>
      </c>
      <c r="AA193" s="277">
        <v>73.7</v>
      </c>
      <c r="AB193" s="273">
        <v>19.100000000000001</v>
      </c>
      <c r="AC193" s="277">
        <v>49.1</v>
      </c>
      <c r="AD193" s="280">
        <v>0.8</v>
      </c>
    </row>
    <row r="194" spans="1:30" ht="16.5" customHeight="1" x14ac:dyDescent="0.2">
      <c r="A194" s="7"/>
      <c r="B194" s="7"/>
      <c r="C194" s="7"/>
      <c r="D194" s="7"/>
      <c r="E194" s="7" t="s">
        <v>792</v>
      </c>
      <c r="F194" s="7"/>
      <c r="G194" s="7"/>
      <c r="H194" s="7"/>
      <c r="I194" s="7"/>
      <c r="J194" s="7"/>
      <c r="K194" s="7"/>
      <c r="L194" s="9" t="s">
        <v>319</v>
      </c>
      <c r="M194" s="277">
        <v>18.899999999999999</v>
      </c>
      <c r="N194" s="280">
        <v>0.9</v>
      </c>
      <c r="O194" s="277">
        <v>19.8</v>
      </c>
      <c r="P194" s="280">
        <v>1.1000000000000001</v>
      </c>
      <c r="Q194" s="277">
        <v>20.8</v>
      </c>
      <c r="R194" s="280">
        <v>1.3</v>
      </c>
      <c r="S194" s="277">
        <v>17.8</v>
      </c>
      <c r="T194" s="280">
        <v>1.7</v>
      </c>
      <c r="U194" s="277">
        <v>21.4</v>
      </c>
      <c r="V194" s="280">
        <v>2</v>
      </c>
      <c r="W194" s="277">
        <v>22.3</v>
      </c>
      <c r="X194" s="280">
        <v>3.6</v>
      </c>
      <c r="Y194" s="277">
        <v>20.6</v>
      </c>
      <c r="Z194" s="280">
        <v>5</v>
      </c>
      <c r="AA194" s="277">
        <v>26.6</v>
      </c>
      <c r="AB194" s="280">
        <v>9.8000000000000007</v>
      </c>
      <c r="AC194" s="277">
        <v>19.7</v>
      </c>
      <c r="AD194" s="280">
        <v>0.5</v>
      </c>
    </row>
    <row r="195" spans="1:30" ht="16.5" customHeight="1" x14ac:dyDescent="0.2">
      <c r="A195" s="7"/>
      <c r="B195" s="7"/>
      <c r="C195" s="7"/>
      <c r="D195" s="7"/>
      <c r="E195" s="7" t="s">
        <v>793</v>
      </c>
      <c r="F195" s="7"/>
      <c r="G195" s="7"/>
      <c r="H195" s="7"/>
      <c r="I195" s="7"/>
      <c r="J195" s="7"/>
      <c r="K195" s="7"/>
      <c r="L195" s="9" t="s">
        <v>319</v>
      </c>
      <c r="M195" s="276">
        <v>1.7</v>
      </c>
      <c r="N195" s="280">
        <v>0.3</v>
      </c>
      <c r="O195" s="276">
        <v>1.4</v>
      </c>
      <c r="P195" s="280">
        <v>0.3</v>
      </c>
      <c r="Q195" s="276">
        <v>1.4</v>
      </c>
      <c r="R195" s="280">
        <v>0.3</v>
      </c>
      <c r="S195" s="276">
        <v>1.1000000000000001</v>
      </c>
      <c r="T195" s="280">
        <v>0.4</v>
      </c>
      <c r="U195" s="276">
        <v>1.2</v>
      </c>
      <c r="V195" s="280">
        <v>0.4</v>
      </c>
      <c r="W195" s="275" t="s">
        <v>150</v>
      </c>
      <c r="X195" s="7"/>
      <c r="Y195" s="275" t="s">
        <v>150</v>
      </c>
      <c r="Z195" s="7"/>
      <c r="AA195" s="275" t="s">
        <v>150</v>
      </c>
      <c r="AB195" s="7"/>
      <c r="AC195" s="276">
        <v>1.4</v>
      </c>
      <c r="AD195" s="280">
        <v>0.1</v>
      </c>
    </row>
    <row r="196" spans="1:30" ht="29.45" customHeight="1" x14ac:dyDescent="0.2">
      <c r="A196" s="7"/>
      <c r="B196" s="7"/>
      <c r="C196" s="7"/>
      <c r="D196" s="7"/>
      <c r="E196" s="351" t="s">
        <v>794</v>
      </c>
      <c r="F196" s="351"/>
      <c r="G196" s="351"/>
      <c r="H196" s="351"/>
      <c r="I196" s="351"/>
      <c r="J196" s="351"/>
      <c r="K196" s="351"/>
      <c r="L196" s="9" t="s">
        <v>319</v>
      </c>
      <c r="M196" s="276">
        <v>4</v>
      </c>
      <c r="N196" s="280">
        <v>0.4</v>
      </c>
      <c r="O196" s="276">
        <v>4.2</v>
      </c>
      <c r="P196" s="280">
        <v>0.5</v>
      </c>
      <c r="Q196" s="276">
        <v>5.0999999999999996</v>
      </c>
      <c r="R196" s="280">
        <v>0.6</v>
      </c>
      <c r="S196" s="276">
        <v>3.4</v>
      </c>
      <c r="T196" s="280">
        <v>0.7</v>
      </c>
      <c r="U196" s="276">
        <v>2.7</v>
      </c>
      <c r="V196" s="280">
        <v>0.7</v>
      </c>
      <c r="W196" s="276">
        <v>8.1</v>
      </c>
      <c r="X196" s="280">
        <v>2.1</v>
      </c>
      <c r="Y196" s="276">
        <v>6.4</v>
      </c>
      <c r="Z196" s="280">
        <v>2.7</v>
      </c>
      <c r="AA196" s="275" t="s">
        <v>150</v>
      </c>
      <c r="AB196" s="7"/>
      <c r="AC196" s="276">
        <v>4.3</v>
      </c>
      <c r="AD196" s="280">
        <v>0.2</v>
      </c>
    </row>
    <row r="197" spans="1:30" ht="16.5" customHeight="1" x14ac:dyDescent="0.2">
      <c r="A197" s="7"/>
      <c r="B197" s="7"/>
      <c r="C197" s="7"/>
      <c r="D197" s="7"/>
      <c r="E197" s="7" t="s">
        <v>795</v>
      </c>
      <c r="F197" s="7"/>
      <c r="G197" s="7"/>
      <c r="H197" s="7"/>
      <c r="I197" s="7"/>
      <c r="J197" s="7"/>
      <c r="K197" s="7"/>
      <c r="L197" s="9" t="s">
        <v>319</v>
      </c>
      <c r="M197" s="277">
        <v>13.5</v>
      </c>
      <c r="N197" s="280">
        <v>0.8</v>
      </c>
      <c r="O197" s="277">
        <v>15.5</v>
      </c>
      <c r="P197" s="280">
        <v>0.9</v>
      </c>
      <c r="Q197" s="277">
        <v>11.9</v>
      </c>
      <c r="R197" s="280">
        <v>1</v>
      </c>
      <c r="S197" s="277">
        <v>13.7</v>
      </c>
      <c r="T197" s="280">
        <v>1.5</v>
      </c>
      <c r="U197" s="277">
        <v>14.2</v>
      </c>
      <c r="V197" s="280">
        <v>1.5</v>
      </c>
      <c r="W197" s="277">
        <v>13.1</v>
      </c>
      <c r="X197" s="280">
        <v>2.7</v>
      </c>
      <c r="Y197" s="277">
        <v>13.2</v>
      </c>
      <c r="Z197" s="280">
        <v>3.9</v>
      </c>
      <c r="AA197" s="277">
        <v>23.6</v>
      </c>
      <c r="AB197" s="273">
        <v>10.1</v>
      </c>
      <c r="AC197" s="277">
        <v>13.8</v>
      </c>
      <c r="AD197" s="280">
        <v>0.4</v>
      </c>
    </row>
    <row r="198" spans="1:30" ht="16.5" customHeight="1" x14ac:dyDescent="0.2">
      <c r="A198" s="7"/>
      <c r="B198" s="7"/>
      <c r="C198" s="7"/>
      <c r="D198" s="7"/>
      <c r="E198" s="7" t="s">
        <v>796</v>
      </c>
      <c r="F198" s="7"/>
      <c r="G198" s="7"/>
      <c r="H198" s="7"/>
      <c r="I198" s="7"/>
      <c r="J198" s="7"/>
      <c r="K198" s="7"/>
      <c r="L198" s="9" t="s">
        <v>319</v>
      </c>
      <c r="M198" s="275" t="s">
        <v>150</v>
      </c>
      <c r="N198" s="7"/>
      <c r="O198" s="275" t="s">
        <v>150</v>
      </c>
      <c r="P198" s="7"/>
      <c r="Q198" s="275" t="s">
        <v>150</v>
      </c>
      <c r="R198" s="7"/>
      <c r="S198" s="276" t="s">
        <v>148</v>
      </c>
      <c r="T198" s="7"/>
      <c r="U198" s="275" t="s">
        <v>150</v>
      </c>
      <c r="V198" s="7"/>
      <c r="W198" s="276" t="s">
        <v>148</v>
      </c>
      <c r="X198" s="7"/>
      <c r="Y198" s="276" t="s">
        <v>148</v>
      </c>
      <c r="Z198" s="7"/>
      <c r="AA198" s="276" t="s">
        <v>148</v>
      </c>
      <c r="AB198" s="7"/>
      <c r="AC198" s="275" t="s">
        <v>150</v>
      </c>
      <c r="AD198" s="7"/>
    </row>
    <row r="199" spans="1:30" ht="16.5" customHeight="1" x14ac:dyDescent="0.2">
      <c r="A199" s="7"/>
      <c r="B199" s="7"/>
      <c r="C199" s="7"/>
      <c r="D199" s="7"/>
      <c r="E199" s="7" t="s">
        <v>797</v>
      </c>
      <c r="F199" s="7"/>
      <c r="G199" s="7"/>
      <c r="H199" s="7"/>
      <c r="I199" s="7"/>
      <c r="J199" s="7"/>
      <c r="K199" s="7"/>
      <c r="L199" s="9" t="s">
        <v>319</v>
      </c>
      <c r="M199" s="276">
        <v>2.2000000000000002</v>
      </c>
      <c r="N199" s="280">
        <v>0.3</v>
      </c>
      <c r="O199" s="276">
        <v>2</v>
      </c>
      <c r="P199" s="280">
        <v>0.4</v>
      </c>
      <c r="Q199" s="276">
        <v>2.8</v>
      </c>
      <c r="R199" s="280">
        <v>0.5</v>
      </c>
      <c r="S199" s="276">
        <v>1.4</v>
      </c>
      <c r="T199" s="280">
        <v>0.5</v>
      </c>
      <c r="U199" s="276">
        <v>2.6</v>
      </c>
      <c r="V199" s="280">
        <v>0.8</v>
      </c>
      <c r="W199" s="275" t="s">
        <v>150</v>
      </c>
      <c r="X199" s="7"/>
      <c r="Y199" s="275" t="s">
        <v>150</v>
      </c>
      <c r="Z199" s="7"/>
      <c r="AA199" s="275" t="s">
        <v>150</v>
      </c>
      <c r="AB199" s="7"/>
      <c r="AC199" s="276">
        <v>2.2999999999999998</v>
      </c>
      <c r="AD199" s="280">
        <v>0.2</v>
      </c>
    </row>
    <row r="200" spans="1:30" ht="29.45" customHeight="1" x14ac:dyDescent="0.2">
      <c r="A200" s="7"/>
      <c r="B200" s="7"/>
      <c r="C200" s="7"/>
      <c r="D200" s="7"/>
      <c r="E200" s="351" t="s">
        <v>798</v>
      </c>
      <c r="F200" s="351"/>
      <c r="G200" s="351"/>
      <c r="H200" s="351"/>
      <c r="I200" s="351"/>
      <c r="J200" s="351"/>
      <c r="K200" s="351"/>
      <c r="L200" s="9" t="s">
        <v>319</v>
      </c>
      <c r="M200" s="276">
        <v>2.2999999999999998</v>
      </c>
      <c r="N200" s="280">
        <v>0.3</v>
      </c>
      <c r="O200" s="276">
        <v>2.2000000000000002</v>
      </c>
      <c r="P200" s="280">
        <v>0.4</v>
      </c>
      <c r="Q200" s="276">
        <v>2.7</v>
      </c>
      <c r="R200" s="280">
        <v>0.5</v>
      </c>
      <c r="S200" s="276">
        <v>2.1</v>
      </c>
      <c r="T200" s="280">
        <v>0.6</v>
      </c>
      <c r="U200" s="276">
        <v>2.5</v>
      </c>
      <c r="V200" s="280">
        <v>0.8</v>
      </c>
      <c r="W200" s="275" t="s">
        <v>150</v>
      </c>
      <c r="X200" s="7"/>
      <c r="Y200" s="275" t="s">
        <v>150</v>
      </c>
      <c r="Z200" s="7"/>
      <c r="AA200" s="275" t="s">
        <v>150</v>
      </c>
      <c r="AB200" s="7"/>
      <c r="AC200" s="276">
        <v>2.4</v>
      </c>
      <c r="AD200" s="280">
        <v>0.2</v>
      </c>
    </row>
    <row r="201" spans="1:30" ht="29.45" customHeight="1" x14ac:dyDescent="0.2">
      <c r="A201" s="7"/>
      <c r="B201" s="7"/>
      <c r="C201" s="7"/>
      <c r="D201" s="7"/>
      <c r="E201" s="351" t="s">
        <v>799</v>
      </c>
      <c r="F201" s="351"/>
      <c r="G201" s="351"/>
      <c r="H201" s="351"/>
      <c r="I201" s="351"/>
      <c r="J201" s="351"/>
      <c r="K201" s="351"/>
      <c r="L201" s="9" t="s">
        <v>319</v>
      </c>
      <c r="M201" s="276">
        <v>7</v>
      </c>
      <c r="N201" s="280">
        <v>0.6</v>
      </c>
      <c r="O201" s="276">
        <v>3.5</v>
      </c>
      <c r="P201" s="280">
        <v>0.5</v>
      </c>
      <c r="Q201" s="276">
        <v>3.2</v>
      </c>
      <c r="R201" s="280">
        <v>0.5</v>
      </c>
      <c r="S201" s="276">
        <v>5.4</v>
      </c>
      <c r="T201" s="280">
        <v>0.9</v>
      </c>
      <c r="U201" s="276">
        <v>7.6</v>
      </c>
      <c r="V201" s="280">
        <v>1.3</v>
      </c>
      <c r="W201" s="276">
        <v>3.3</v>
      </c>
      <c r="X201" s="280">
        <v>1.5</v>
      </c>
      <c r="Y201" s="275" t="s">
        <v>150</v>
      </c>
      <c r="Z201" s="7"/>
      <c r="AA201" s="277">
        <v>13</v>
      </c>
      <c r="AB201" s="280">
        <v>6.1</v>
      </c>
      <c r="AC201" s="276">
        <v>5.2</v>
      </c>
      <c r="AD201" s="280">
        <v>0.3</v>
      </c>
    </row>
    <row r="202" spans="1:30" ht="16.5" customHeight="1" x14ac:dyDescent="0.2">
      <c r="A202" s="7"/>
      <c r="B202" s="7"/>
      <c r="C202" s="7"/>
      <c r="D202" s="7"/>
      <c r="E202" s="7" t="s">
        <v>800</v>
      </c>
      <c r="F202" s="7"/>
      <c r="G202" s="7"/>
      <c r="H202" s="7"/>
      <c r="I202" s="7"/>
      <c r="J202" s="7"/>
      <c r="K202" s="7"/>
      <c r="L202" s="9" t="s">
        <v>319</v>
      </c>
      <c r="M202" s="277">
        <v>34.1</v>
      </c>
      <c r="N202" s="280">
        <v>1.3</v>
      </c>
      <c r="O202" s="277">
        <v>33.700000000000003</v>
      </c>
      <c r="P202" s="280">
        <v>1.5</v>
      </c>
      <c r="Q202" s="277">
        <v>43.9</v>
      </c>
      <c r="R202" s="280">
        <v>1.9</v>
      </c>
      <c r="S202" s="277">
        <v>46.3</v>
      </c>
      <c r="T202" s="280">
        <v>2.7</v>
      </c>
      <c r="U202" s="277">
        <v>39.6</v>
      </c>
      <c r="V202" s="280">
        <v>2.9</v>
      </c>
      <c r="W202" s="277">
        <v>44.4</v>
      </c>
      <c r="X202" s="280">
        <v>5.6</v>
      </c>
      <c r="Y202" s="277">
        <v>32.5</v>
      </c>
      <c r="Z202" s="280">
        <v>5.9</v>
      </c>
      <c r="AA202" s="277">
        <v>78.8</v>
      </c>
      <c r="AB202" s="273">
        <v>14.2</v>
      </c>
      <c r="AC202" s="277">
        <v>38.200000000000003</v>
      </c>
      <c r="AD202" s="280">
        <v>0.8</v>
      </c>
    </row>
    <row r="203" spans="1:30" ht="16.5" customHeight="1" x14ac:dyDescent="0.2">
      <c r="A203" s="7"/>
      <c r="B203" s="7"/>
      <c r="C203" s="7"/>
      <c r="D203" s="7" t="s">
        <v>803</v>
      </c>
      <c r="E203" s="7"/>
      <c r="F203" s="7"/>
      <c r="G203" s="7"/>
      <c r="H203" s="7"/>
      <c r="I203" s="7"/>
      <c r="J203" s="7"/>
      <c r="K203" s="7"/>
      <c r="L203" s="9" t="s">
        <v>319</v>
      </c>
      <c r="M203" s="278">
        <v>546.79999999999995</v>
      </c>
      <c r="N203" s="280">
        <v>4.9000000000000004</v>
      </c>
      <c r="O203" s="278">
        <v>525.1</v>
      </c>
      <c r="P203" s="280">
        <v>5.5</v>
      </c>
      <c r="Q203" s="278">
        <v>581.5</v>
      </c>
      <c r="R203" s="280">
        <v>6.8</v>
      </c>
      <c r="S203" s="278">
        <v>542.1</v>
      </c>
      <c r="T203" s="280">
        <v>9.3000000000000007</v>
      </c>
      <c r="U203" s="278">
        <v>574.20000000000005</v>
      </c>
      <c r="V203" s="273">
        <v>10</v>
      </c>
      <c r="W203" s="278">
        <v>660.8</v>
      </c>
      <c r="X203" s="273">
        <v>19.7</v>
      </c>
      <c r="Y203" s="278">
        <v>497.7</v>
      </c>
      <c r="Z203" s="273">
        <v>23.9</v>
      </c>
      <c r="AA203" s="278">
        <v>770.9</v>
      </c>
      <c r="AB203" s="273">
        <v>56.7</v>
      </c>
      <c r="AC203" s="278">
        <v>553.9</v>
      </c>
      <c r="AD203" s="280">
        <v>2.9</v>
      </c>
    </row>
    <row r="204" spans="1:30" ht="16.5" customHeight="1" x14ac:dyDescent="0.2">
      <c r="A204" s="7"/>
      <c r="B204" s="7"/>
      <c r="C204" s="7" t="s">
        <v>120</v>
      </c>
      <c r="D204" s="7"/>
      <c r="E204" s="7"/>
      <c r="F204" s="7"/>
      <c r="G204" s="7"/>
      <c r="H204" s="7"/>
      <c r="I204" s="7"/>
      <c r="J204" s="7"/>
      <c r="K204" s="7"/>
      <c r="L204" s="9"/>
      <c r="M204" s="10"/>
      <c r="N204" s="7"/>
      <c r="O204" s="10"/>
      <c r="P204" s="7"/>
      <c r="Q204" s="10"/>
      <c r="R204" s="7"/>
      <c r="S204" s="10"/>
      <c r="T204" s="7"/>
      <c r="U204" s="10"/>
      <c r="V204" s="7"/>
      <c r="W204" s="10"/>
      <c r="X204" s="7"/>
      <c r="Y204" s="10"/>
      <c r="Z204" s="7"/>
      <c r="AA204" s="10"/>
      <c r="AB204" s="7"/>
      <c r="AC204" s="10"/>
      <c r="AD204" s="7"/>
    </row>
    <row r="205" spans="1:30" ht="16.5" customHeight="1" x14ac:dyDescent="0.2">
      <c r="A205" s="7"/>
      <c r="B205" s="7"/>
      <c r="C205" s="7"/>
      <c r="D205" s="7" t="s">
        <v>759</v>
      </c>
      <c r="E205" s="7"/>
      <c r="F205" s="7"/>
      <c r="G205" s="7"/>
      <c r="H205" s="7"/>
      <c r="I205" s="7"/>
      <c r="J205" s="7"/>
      <c r="K205" s="7"/>
      <c r="L205" s="9"/>
      <c r="M205" s="10"/>
      <c r="N205" s="7"/>
      <c r="O205" s="10"/>
      <c r="P205" s="7"/>
      <c r="Q205" s="10"/>
      <c r="R205" s="7"/>
      <c r="S205" s="10"/>
      <c r="T205" s="7"/>
      <c r="U205" s="10"/>
      <c r="V205" s="7"/>
      <c r="W205" s="10"/>
      <c r="X205" s="7"/>
      <c r="Y205" s="10"/>
      <c r="Z205" s="7"/>
      <c r="AA205" s="10"/>
      <c r="AB205" s="7"/>
      <c r="AC205" s="10"/>
      <c r="AD205" s="7"/>
    </row>
    <row r="206" spans="1:30" ht="16.5" customHeight="1" x14ac:dyDescent="0.2">
      <c r="A206" s="7"/>
      <c r="B206" s="7"/>
      <c r="C206" s="7"/>
      <c r="D206" s="7"/>
      <c r="E206" s="7" t="s">
        <v>782</v>
      </c>
      <c r="F206" s="7"/>
      <c r="G206" s="7"/>
      <c r="H206" s="7"/>
      <c r="I206" s="7"/>
      <c r="J206" s="7"/>
      <c r="K206" s="7"/>
      <c r="L206" s="9" t="s">
        <v>319</v>
      </c>
      <c r="M206" s="277">
        <v>11.6</v>
      </c>
      <c r="N206" s="280">
        <v>0.7</v>
      </c>
      <c r="O206" s="276">
        <v>8.5</v>
      </c>
      <c r="P206" s="280">
        <v>0.7</v>
      </c>
      <c r="Q206" s="276">
        <v>8.5</v>
      </c>
      <c r="R206" s="280">
        <v>0.8</v>
      </c>
      <c r="S206" s="276">
        <v>6.2</v>
      </c>
      <c r="T206" s="280">
        <v>1</v>
      </c>
      <c r="U206" s="276">
        <v>9</v>
      </c>
      <c r="V206" s="280">
        <v>1.3</v>
      </c>
      <c r="W206" s="276">
        <v>6.8</v>
      </c>
      <c r="X206" s="280">
        <v>2</v>
      </c>
      <c r="Y206" s="276">
        <v>8.5</v>
      </c>
      <c r="Z206" s="280">
        <v>3.2</v>
      </c>
      <c r="AA206" s="275" t="s">
        <v>150</v>
      </c>
      <c r="AB206" s="7"/>
      <c r="AC206" s="276">
        <v>9.4</v>
      </c>
      <c r="AD206" s="280">
        <v>0.4</v>
      </c>
    </row>
    <row r="207" spans="1:30" ht="16.5" customHeight="1" x14ac:dyDescent="0.2">
      <c r="A207" s="7"/>
      <c r="B207" s="7"/>
      <c r="C207" s="7"/>
      <c r="D207" s="7"/>
      <c r="E207" s="7" t="s">
        <v>783</v>
      </c>
      <c r="F207" s="7"/>
      <c r="G207" s="7"/>
      <c r="H207" s="7"/>
      <c r="I207" s="7"/>
      <c r="J207" s="7"/>
      <c r="K207" s="7"/>
      <c r="L207" s="9" t="s">
        <v>319</v>
      </c>
      <c r="M207" s="278">
        <v>177.8</v>
      </c>
      <c r="N207" s="280">
        <v>2.9</v>
      </c>
      <c r="O207" s="278">
        <v>173.3</v>
      </c>
      <c r="P207" s="280">
        <v>3.3</v>
      </c>
      <c r="Q207" s="278">
        <v>175.1</v>
      </c>
      <c r="R207" s="280">
        <v>3.8</v>
      </c>
      <c r="S207" s="278">
        <v>166.5</v>
      </c>
      <c r="T207" s="280">
        <v>5.2</v>
      </c>
      <c r="U207" s="278">
        <v>170.6</v>
      </c>
      <c r="V207" s="280">
        <v>5.7</v>
      </c>
      <c r="W207" s="278">
        <v>189.5</v>
      </c>
      <c r="X207" s="273">
        <v>10.7</v>
      </c>
      <c r="Y207" s="278">
        <v>147</v>
      </c>
      <c r="Z207" s="273">
        <v>13.3</v>
      </c>
      <c r="AA207" s="278">
        <v>220.3</v>
      </c>
      <c r="AB207" s="273">
        <v>31.4</v>
      </c>
      <c r="AC207" s="278">
        <v>174.5</v>
      </c>
      <c r="AD207" s="280">
        <v>1.7</v>
      </c>
    </row>
    <row r="208" spans="1:30" ht="42.4" customHeight="1" x14ac:dyDescent="0.2">
      <c r="A208" s="7"/>
      <c r="B208" s="7"/>
      <c r="C208" s="7"/>
      <c r="D208" s="7"/>
      <c r="E208" s="351" t="s">
        <v>784</v>
      </c>
      <c r="F208" s="351"/>
      <c r="G208" s="351"/>
      <c r="H208" s="351"/>
      <c r="I208" s="351"/>
      <c r="J208" s="351"/>
      <c r="K208" s="351"/>
      <c r="L208" s="9" t="s">
        <v>319</v>
      </c>
      <c r="M208" s="276">
        <v>1.9</v>
      </c>
      <c r="N208" s="280">
        <v>0.3</v>
      </c>
      <c r="O208" s="276">
        <v>1.8</v>
      </c>
      <c r="P208" s="280">
        <v>0.3</v>
      </c>
      <c r="Q208" s="276">
        <v>1.8</v>
      </c>
      <c r="R208" s="280">
        <v>0.4</v>
      </c>
      <c r="S208" s="276">
        <v>1.6</v>
      </c>
      <c r="T208" s="280">
        <v>0.5</v>
      </c>
      <c r="U208" s="276">
        <v>2.2000000000000002</v>
      </c>
      <c r="V208" s="280">
        <v>0.6</v>
      </c>
      <c r="W208" s="275" t="s">
        <v>150</v>
      </c>
      <c r="X208" s="7"/>
      <c r="Y208" s="275" t="s">
        <v>150</v>
      </c>
      <c r="Z208" s="7"/>
      <c r="AA208" s="276" t="s">
        <v>148</v>
      </c>
      <c r="AB208" s="7"/>
      <c r="AC208" s="276">
        <v>1.8</v>
      </c>
      <c r="AD208" s="280">
        <v>0.2</v>
      </c>
    </row>
    <row r="209" spans="1:30" ht="16.5" customHeight="1" x14ac:dyDescent="0.2">
      <c r="A209" s="7"/>
      <c r="B209" s="7"/>
      <c r="C209" s="7"/>
      <c r="D209" s="7"/>
      <c r="E209" s="7" t="s">
        <v>785</v>
      </c>
      <c r="F209" s="7"/>
      <c r="G209" s="7"/>
      <c r="H209" s="7"/>
      <c r="I209" s="7"/>
      <c r="J209" s="7"/>
      <c r="K209" s="7"/>
      <c r="L209" s="9" t="s">
        <v>319</v>
      </c>
      <c r="M209" s="277">
        <v>20.9</v>
      </c>
      <c r="N209" s="280">
        <v>1</v>
      </c>
      <c r="O209" s="277">
        <v>24.8</v>
      </c>
      <c r="P209" s="280">
        <v>1.2</v>
      </c>
      <c r="Q209" s="277">
        <v>23.7</v>
      </c>
      <c r="R209" s="280">
        <v>1.4</v>
      </c>
      <c r="S209" s="277">
        <v>23.5</v>
      </c>
      <c r="T209" s="280">
        <v>2</v>
      </c>
      <c r="U209" s="277">
        <v>24.9</v>
      </c>
      <c r="V209" s="280">
        <v>2.1</v>
      </c>
      <c r="W209" s="277">
        <v>34.1</v>
      </c>
      <c r="X209" s="280">
        <v>4.5</v>
      </c>
      <c r="Y209" s="277">
        <v>20.3</v>
      </c>
      <c r="Z209" s="280">
        <v>4.9000000000000004</v>
      </c>
      <c r="AA209" s="277">
        <v>61</v>
      </c>
      <c r="AB209" s="273">
        <v>17.899999999999999</v>
      </c>
      <c r="AC209" s="277">
        <v>23.6</v>
      </c>
      <c r="AD209" s="280">
        <v>0.6</v>
      </c>
    </row>
    <row r="210" spans="1:30" ht="16.5" customHeight="1" x14ac:dyDescent="0.2">
      <c r="A210" s="7"/>
      <c r="B210" s="7"/>
      <c r="C210" s="7"/>
      <c r="D210" s="7"/>
      <c r="E210" s="7" t="s">
        <v>786</v>
      </c>
      <c r="F210" s="7"/>
      <c r="G210" s="7"/>
      <c r="H210" s="7"/>
      <c r="I210" s="7"/>
      <c r="J210" s="7"/>
      <c r="K210" s="7"/>
      <c r="L210" s="9" t="s">
        <v>319</v>
      </c>
      <c r="M210" s="277">
        <v>27.9</v>
      </c>
      <c r="N210" s="280">
        <v>1.1000000000000001</v>
      </c>
      <c r="O210" s="277">
        <v>27.4</v>
      </c>
      <c r="P210" s="280">
        <v>1.2</v>
      </c>
      <c r="Q210" s="277">
        <v>27.4</v>
      </c>
      <c r="R210" s="280">
        <v>1.5</v>
      </c>
      <c r="S210" s="277">
        <v>23.7</v>
      </c>
      <c r="T210" s="280">
        <v>2</v>
      </c>
      <c r="U210" s="277">
        <v>30.5</v>
      </c>
      <c r="V210" s="280">
        <v>2.2000000000000002</v>
      </c>
      <c r="W210" s="277">
        <v>40.799999999999997</v>
      </c>
      <c r="X210" s="280">
        <v>4.8</v>
      </c>
      <c r="Y210" s="277">
        <v>26.7</v>
      </c>
      <c r="Z210" s="280">
        <v>5.6</v>
      </c>
      <c r="AA210" s="277">
        <v>51.6</v>
      </c>
      <c r="AB210" s="273">
        <v>19.399999999999999</v>
      </c>
      <c r="AC210" s="277">
        <v>27.9</v>
      </c>
      <c r="AD210" s="280">
        <v>0.6</v>
      </c>
    </row>
    <row r="211" spans="1:30" ht="16.5" customHeight="1" x14ac:dyDescent="0.2">
      <c r="A211" s="7"/>
      <c r="B211" s="7"/>
      <c r="C211" s="7"/>
      <c r="D211" s="7"/>
      <c r="E211" s="7" t="s">
        <v>787</v>
      </c>
      <c r="F211" s="7"/>
      <c r="G211" s="7"/>
      <c r="H211" s="7"/>
      <c r="I211" s="7"/>
      <c r="J211" s="7"/>
      <c r="K211" s="7"/>
      <c r="L211" s="9" t="s">
        <v>319</v>
      </c>
      <c r="M211" s="277">
        <v>23.8</v>
      </c>
      <c r="N211" s="280">
        <v>1</v>
      </c>
      <c r="O211" s="277">
        <v>27.8</v>
      </c>
      <c r="P211" s="280">
        <v>1.3</v>
      </c>
      <c r="Q211" s="277">
        <v>23.3</v>
      </c>
      <c r="R211" s="280">
        <v>1.4</v>
      </c>
      <c r="S211" s="277">
        <v>30.5</v>
      </c>
      <c r="T211" s="280">
        <v>2.2000000000000002</v>
      </c>
      <c r="U211" s="277">
        <v>28.5</v>
      </c>
      <c r="V211" s="280">
        <v>2.2000000000000002</v>
      </c>
      <c r="W211" s="277">
        <v>29.6</v>
      </c>
      <c r="X211" s="280">
        <v>4.3</v>
      </c>
      <c r="Y211" s="277">
        <v>32.200000000000003</v>
      </c>
      <c r="Z211" s="280">
        <v>6.2</v>
      </c>
      <c r="AA211" s="277">
        <v>30.9</v>
      </c>
      <c r="AB211" s="273">
        <v>13.7</v>
      </c>
      <c r="AC211" s="277">
        <v>26</v>
      </c>
      <c r="AD211" s="280">
        <v>0.6</v>
      </c>
    </row>
    <row r="212" spans="1:30" ht="16.5" customHeight="1" x14ac:dyDescent="0.2">
      <c r="A212" s="7"/>
      <c r="B212" s="7"/>
      <c r="C212" s="7"/>
      <c r="D212" s="7"/>
      <c r="E212" s="7" t="s">
        <v>788</v>
      </c>
      <c r="F212" s="7"/>
      <c r="G212" s="7"/>
      <c r="H212" s="7"/>
      <c r="I212" s="7"/>
      <c r="J212" s="7"/>
      <c r="K212" s="7"/>
      <c r="L212" s="9" t="s">
        <v>319</v>
      </c>
      <c r="M212" s="275" t="s">
        <v>150</v>
      </c>
      <c r="N212" s="7"/>
      <c r="O212" s="275" t="s">
        <v>150</v>
      </c>
      <c r="P212" s="7"/>
      <c r="Q212" s="275" t="s">
        <v>150</v>
      </c>
      <c r="R212" s="7"/>
      <c r="S212" s="275" t="s">
        <v>150</v>
      </c>
      <c r="T212" s="7"/>
      <c r="U212" s="276" t="s">
        <v>148</v>
      </c>
      <c r="V212" s="7"/>
      <c r="W212" s="276" t="s">
        <v>148</v>
      </c>
      <c r="X212" s="7"/>
      <c r="Y212" s="276" t="s">
        <v>148</v>
      </c>
      <c r="Z212" s="7"/>
      <c r="AA212" s="276" t="s">
        <v>148</v>
      </c>
      <c r="AB212" s="7"/>
      <c r="AC212" s="275" t="s">
        <v>150</v>
      </c>
      <c r="AD212" s="7"/>
    </row>
    <row r="213" spans="1:30" ht="16.5" customHeight="1" x14ac:dyDescent="0.2">
      <c r="A213" s="7"/>
      <c r="B213" s="7"/>
      <c r="C213" s="7"/>
      <c r="D213" s="7"/>
      <c r="E213" s="7" t="s">
        <v>789</v>
      </c>
      <c r="F213" s="7"/>
      <c r="G213" s="7"/>
      <c r="H213" s="7"/>
      <c r="I213" s="7"/>
      <c r="J213" s="7"/>
      <c r="K213" s="7"/>
      <c r="L213" s="9" t="s">
        <v>319</v>
      </c>
      <c r="M213" s="275" t="s">
        <v>150</v>
      </c>
      <c r="N213" s="7"/>
      <c r="O213" s="275" t="s">
        <v>150</v>
      </c>
      <c r="P213" s="7"/>
      <c r="Q213" s="275" t="s">
        <v>150</v>
      </c>
      <c r="R213" s="7"/>
      <c r="S213" s="275" t="s">
        <v>150</v>
      </c>
      <c r="T213" s="7"/>
      <c r="U213" s="275" t="s">
        <v>150</v>
      </c>
      <c r="V213" s="7"/>
      <c r="W213" s="276" t="s">
        <v>148</v>
      </c>
      <c r="X213" s="7"/>
      <c r="Y213" s="276" t="s">
        <v>148</v>
      </c>
      <c r="Z213" s="7"/>
      <c r="AA213" s="276" t="s">
        <v>148</v>
      </c>
      <c r="AB213" s="7"/>
      <c r="AC213" s="275" t="s">
        <v>150</v>
      </c>
      <c r="AD213" s="7"/>
    </row>
    <row r="214" spans="1:30" ht="16.5" customHeight="1" x14ac:dyDescent="0.2">
      <c r="A214" s="7"/>
      <c r="B214" s="7"/>
      <c r="C214" s="7"/>
      <c r="D214" s="7"/>
      <c r="E214" s="7" t="s">
        <v>790</v>
      </c>
      <c r="F214" s="7"/>
      <c r="G214" s="7"/>
      <c r="H214" s="7"/>
      <c r="I214" s="7"/>
      <c r="J214" s="7"/>
      <c r="K214" s="7"/>
      <c r="L214" s="9" t="s">
        <v>319</v>
      </c>
      <c r="M214" s="278">
        <v>177.6</v>
      </c>
      <c r="N214" s="280">
        <v>2.8</v>
      </c>
      <c r="O214" s="278">
        <v>161.80000000000001</v>
      </c>
      <c r="P214" s="280">
        <v>3.1</v>
      </c>
      <c r="Q214" s="278">
        <v>180.7</v>
      </c>
      <c r="R214" s="280">
        <v>3.8</v>
      </c>
      <c r="S214" s="278">
        <v>152.9</v>
      </c>
      <c r="T214" s="280">
        <v>5</v>
      </c>
      <c r="U214" s="278">
        <v>171.1</v>
      </c>
      <c r="V214" s="280">
        <v>5.4</v>
      </c>
      <c r="W214" s="278">
        <v>190.3</v>
      </c>
      <c r="X214" s="273">
        <v>10.4</v>
      </c>
      <c r="Y214" s="278">
        <v>150.19999999999999</v>
      </c>
      <c r="Z214" s="273">
        <v>13.3</v>
      </c>
      <c r="AA214" s="278">
        <v>201.4</v>
      </c>
      <c r="AB214" s="273">
        <v>32.1</v>
      </c>
      <c r="AC214" s="278">
        <v>171.6</v>
      </c>
      <c r="AD214" s="280">
        <v>1.6</v>
      </c>
    </row>
    <row r="215" spans="1:30" ht="16.5" customHeight="1" x14ac:dyDescent="0.2">
      <c r="A215" s="7"/>
      <c r="B215" s="7"/>
      <c r="C215" s="7"/>
      <c r="D215" s="7"/>
      <c r="E215" s="7" t="s">
        <v>791</v>
      </c>
      <c r="F215" s="7"/>
      <c r="G215" s="7"/>
      <c r="H215" s="7"/>
      <c r="I215" s="7"/>
      <c r="J215" s="7"/>
      <c r="K215" s="7"/>
      <c r="L215" s="9" t="s">
        <v>319</v>
      </c>
      <c r="M215" s="277">
        <v>49.5</v>
      </c>
      <c r="N215" s="280">
        <v>1.5</v>
      </c>
      <c r="O215" s="277">
        <v>46.2</v>
      </c>
      <c r="P215" s="280">
        <v>1.6</v>
      </c>
      <c r="Q215" s="277">
        <v>49.9</v>
      </c>
      <c r="R215" s="280">
        <v>2</v>
      </c>
      <c r="S215" s="277">
        <v>42.1</v>
      </c>
      <c r="T215" s="280">
        <v>2.6</v>
      </c>
      <c r="U215" s="277">
        <v>45.8</v>
      </c>
      <c r="V215" s="280">
        <v>2.8</v>
      </c>
      <c r="W215" s="277">
        <v>53.3</v>
      </c>
      <c r="X215" s="280">
        <v>5.6</v>
      </c>
      <c r="Y215" s="277">
        <v>42.8</v>
      </c>
      <c r="Z215" s="280">
        <v>7.2</v>
      </c>
      <c r="AA215" s="277">
        <v>83.5</v>
      </c>
      <c r="AB215" s="273">
        <v>21.4</v>
      </c>
      <c r="AC215" s="277">
        <v>47.9</v>
      </c>
      <c r="AD215" s="280">
        <v>0.8</v>
      </c>
    </row>
    <row r="216" spans="1:30" ht="16.5" customHeight="1" x14ac:dyDescent="0.2">
      <c r="A216" s="7"/>
      <c r="B216" s="7"/>
      <c r="C216" s="7"/>
      <c r="D216" s="7"/>
      <c r="E216" s="7" t="s">
        <v>792</v>
      </c>
      <c r="F216" s="7"/>
      <c r="G216" s="7"/>
      <c r="H216" s="7"/>
      <c r="I216" s="7"/>
      <c r="J216" s="7"/>
      <c r="K216" s="7"/>
      <c r="L216" s="9" t="s">
        <v>319</v>
      </c>
      <c r="M216" s="277">
        <v>20.2</v>
      </c>
      <c r="N216" s="280">
        <v>1</v>
      </c>
      <c r="O216" s="277">
        <v>20</v>
      </c>
      <c r="P216" s="280">
        <v>1.1000000000000001</v>
      </c>
      <c r="Q216" s="277">
        <v>20.2</v>
      </c>
      <c r="R216" s="280">
        <v>1.3</v>
      </c>
      <c r="S216" s="277">
        <v>19.899999999999999</v>
      </c>
      <c r="T216" s="280">
        <v>1.8</v>
      </c>
      <c r="U216" s="277">
        <v>19.5</v>
      </c>
      <c r="V216" s="280">
        <v>1.9</v>
      </c>
      <c r="W216" s="277">
        <v>21.9</v>
      </c>
      <c r="X216" s="280">
        <v>3.6</v>
      </c>
      <c r="Y216" s="277">
        <v>19.7</v>
      </c>
      <c r="Z216" s="280">
        <v>4.8</v>
      </c>
      <c r="AA216" s="277">
        <v>37</v>
      </c>
      <c r="AB216" s="273">
        <v>13.1</v>
      </c>
      <c r="AC216" s="277">
        <v>20.2</v>
      </c>
      <c r="AD216" s="280">
        <v>0.6</v>
      </c>
    </row>
    <row r="217" spans="1:30" ht="16.5" customHeight="1" x14ac:dyDescent="0.2">
      <c r="A217" s="7"/>
      <c r="B217" s="7"/>
      <c r="C217" s="7"/>
      <c r="D217" s="7"/>
      <c r="E217" s="7" t="s">
        <v>793</v>
      </c>
      <c r="F217" s="7"/>
      <c r="G217" s="7"/>
      <c r="H217" s="7"/>
      <c r="I217" s="7"/>
      <c r="J217" s="7"/>
      <c r="K217" s="7"/>
      <c r="L217" s="9" t="s">
        <v>319</v>
      </c>
      <c r="M217" s="276">
        <v>2.1</v>
      </c>
      <c r="N217" s="280">
        <v>0.3</v>
      </c>
      <c r="O217" s="276">
        <v>1.4</v>
      </c>
      <c r="P217" s="280">
        <v>0.3</v>
      </c>
      <c r="Q217" s="276">
        <v>1.4</v>
      </c>
      <c r="R217" s="280">
        <v>0.3</v>
      </c>
      <c r="S217" s="276">
        <v>1.3</v>
      </c>
      <c r="T217" s="280">
        <v>0.5</v>
      </c>
      <c r="U217" s="276">
        <v>1.6</v>
      </c>
      <c r="V217" s="280">
        <v>0.5</v>
      </c>
      <c r="W217" s="275" t="s">
        <v>150</v>
      </c>
      <c r="X217" s="7"/>
      <c r="Y217" s="275" t="s">
        <v>150</v>
      </c>
      <c r="Z217" s="7"/>
      <c r="AA217" s="275" t="s">
        <v>150</v>
      </c>
      <c r="AB217" s="7"/>
      <c r="AC217" s="276">
        <v>1.7</v>
      </c>
      <c r="AD217" s="280">
        <v>0.2</v>
      </c>
    </row>
    <row r="218" spans="1:30" ht="29.45" customHeight="1" x14ac:dyDescent="0.2">
      <c r="A218" s="7"/>
      <c r="B218" s="7"/>
      <c r="C218" s="7"/>
      <c r="D218" s="7"/>
      <c r="E218" s="351" t="s">
        <v>794</v>
      </c>
      <c r="F218" s="351"/>
      <c r="G218" s="351"/>
      <c r="H218" s="351"/>
      <c r="I218" s="351"/>
      <c r="J218" s="351"/>
      <c r="K218" s="351"/>
      <c r="L218" s="9" t="s">
        <v>319</v>
      </c>
      <c r="M218" s="276">
        <v>4.7</v>
      </c>
      <c r="N218" s="280">
        <v>0.5</v>
      </c>
      <c r="O218" s="276">
        <v>4.4000000000000004</v>
      </c>
      <c r="P218" s="280">
        <v>0.5</v>
      </c>
      <c r="Q218" s="276">
        <v>4.8</v>
      </c>
      <c r="R218" s="280">
        <v>0.6</v>
      </c>
      <c r="S218" s="276">
        <v>3.7</v>
      </c>
      <c r="T218" s="280">
        <v>0.8</v>
      </c>
      <c r="U218" s="276">
        <v>3.3</v>
      </c>
      <c r="V218" s="280">
        <v>0.8</v>
      </c>
      <c r="W218" s="276">
        <v>5.4</v>
      </c>
      <c r="X218" s="280">
        <v>1.7</v>
      </c>
      <c r="Y218" s="275" t="s">
        <v>150</v>
      </c>
      <c r="Z218" s="7"/>
      <c r="AA218" s="275" t="s">
        <v>150</v>
      </c>
      <c r="AB218" s="7"/>
      <c r="AC218" s="276">
        <v>4.5</v>
      </c>
      <c r="AD218" s="280">
        <v>0.3</v>
      </c>
    </row>
    <row r="219" spans="1:30" ht="16.5" customHeight="1" x14ac:dyDescent="0.2">
      <c r="A219" s="7"/>
      <c r="B219" s="7"/>
      <c r="C219" s="7"/>
      <c r="D219" s="7"/>
      <c r="E219" s="7" t="s">
        <v>795</v>
      </c>
      <c r="F219" s="7"/>
      <c r="G219" s="7"/>
      <c r="H219" s="7"/>
      <c r="I219" s="7"/>
      <c r="J219" s="7"/>
      <c r="K219" s="7"/>
      <c r="L219" s="9" t="s">
        <v>319</v>
      </c>
      <c r="M219" s="277">
        <v>12.9</v>
      </c>
      <c r="N219" s="280">
        <v>0.7</v>
      </c>
      <c r="O219" s="277">
        <v>14.1</v>
      </c>
      <c r="P219" s="280">
        <v>0.9</v>
      </c>
      <c r="Q219" s="277">
        <v>12.1</v>
      </c>
      <c r="R219" s="280">
        <v>1</v>
      </c>
      <c r="S219" s="277">
        <v>11.2</v>
      </c>
      <c r="T219" s="280">
        <v>1.4</v>
      </c>
      <c r="U219" s="277">
        <v>13.2</v>
      </c>
      <c r="V219" s="280">
        <v>1.5</v>
      </c>
      <c r="W219" s="277">
        <v>13.1</v>
      </c>
      <c r="X219" s="280">
        <v>2.8</v>
      </c>
      <c r="Y219" s="277">
        <v>14.5</v>
      </c>
      <c r="Z219" s="280">
        <v>4.2</v>
      </c>
      <c r="AA219" s="275" t="s">
        <v>150</v>
      </c>
      <c r="AB219" s="7"/>
      <c r="AC219" s="277">
        <v>13</v>
      </c>
      <c r="AD219" s="280">
        <v>0.4</v>
      </c>
    </row>
    <row r="220" spans="1:30" ht="16.5" customHeight="1" x14ac:dyDescent="0.2">
      <c r="A220" s="7"/>
      <c r="B220" s="7"/>
      <c r="C220" s="7"/>
      <c r="D220" s="7"/>
      <c r="E220" s="7" t="s">
        <v>796</v>
      </c>
      <c r="F220" s="7"/>
      <c r="G220" s="7"/>
      <c r="H220" s="7"/>
      <c r="I220" s="7"/>
      <c r="J220" s="7"/>
      <c r="K220" s="7"/>
      <c r="L220" s="9" t="s">
        <v>319</v>
      </c>
      <c r="M220" s="275" t="s">
        <v>150</v>
      </c>
      <c r="N220" s="7"/>
      <c r="O220" s="275" t="s">
        <v>150</v>
      </c>
      <c r="P220" s="7"/>
      <c r="Q220" s="275" t="s">
        <v>150</v>
      </c>
      <c r="R220" s="7"/>
      <c r="S220" s="276" t="s">
        <v>148</v>
      </c>
      <c r="T220" s="7"/>
      <c r="U220" s="275" t="s">
        <v>150</v>
      </c>
      <c r="V220" s="7"/>
      <c r="W220" s="276" t="s">
        <v>148</v>
      </c>
      <c r="X220" s="7"/>
      <c r="Y220" s="276" t="s">
        <v>148</v>
      </c>
      <c r="Z220" s="7"/>
      <c r="AA220" s="275" t="s">
        <v>150</v>
      </c>
      <c r="AB220" s="7"/>
      <c r="AC220" s="275" t="s">
        <v>150</v>
      </c>
      <c r="AD220" s="7"/>
    </row>
    <row r="221" spans="1:30" ht="16.5" customHeight="1" x14ac:dyDescent="0.2">
      <c r="A221" s="7"/>
      <c r="B221" s="7"/>
      <c r="C221" s="7"/>
      <c r="D221" s="7"/>
      <c r="E221" s="7" t="s">
        <v>797</v>
      </c>
      <c r="F221" s="7"/>
      <c r="G221" s="7"/>
      <c r="H221" s="7"/>
      <c r="I221" s="7"/>
      <c r="J221" s="7"/>
      <c r="K221" s="7"/>
      <c r="L221" s="9" t="s">
        <v>319</v>
      </c>
      <c r="M221" s="276">
        <v>3</v>
      </c>
      <c r="N221" s="280">
        <v>0.4</v>
      </c>
      <c r="O221" s="276">
        <v>2.5</v>
      </c>
      <c r="P221" s="280">
        <v>0.4</v>
      </c>
      <c r="Q221" s="276">
        <v>3.3</v>
      </c>
      <c r="R221" s="280">
        <v>0.5</v>
      </c>
      <c r="S221" s="276">
        <v>2</v>
      </c>
      <c r="T221" s="280">
        <v>0.6</v>
      </c>
      <c r="U221" s="276">
        <v>1.9</v>
      </c>
      <c r="V221" s="280">
        <v>0.7</v>
      </c>
      <c r="W221" s="275" t="s">
        <v>150</v>
      </c>
      <c r="X221" s="7"/>
      <c r="Y221" s="275" t="s">
        <v>150</v>
      </c>
      <c r="Z221" s="7"/>
      <c r="AA221" s="275" t="s">
        <v>150</v>
      </c>
      <c r="AB221" s="7"/>
      <c r="AC221" s="276">
        <v>2.8</v>
      </c>
      <c r="AD221" s="280">
        <v>0.2</v>
      </c>
    </row>
    <row r="222" spans="1:30" ht="29.45" customHeight="1" x14ac:dyDescent="0.2">
      <c r="A222" s="7"/>
      <c r="B222" s="7"/>
      <c r="C222" s="7"/>
      <c r="D222" s="7"/>
      <c r="E222" s="351" t="s">
        <v>798</v>
      </c>
      <c r="F222" s="351"/>
      <c r="G222" s="351"/>
      <c r="H222" s="351"/>
      <c r="I222" s="351"/>
      <c r="J222" s="351"/>
      <c r="K222" s="351"/>
      <c r="L222" s="9" t="s">
        <v>319</v>
      </c>
      <c r="M222" s="276">
        <v>2.6</v>
      </c>
      <c r="N222" s="280">
        <v>0.4</v>
      </c>
      <c r="O222" s="276">
        <v>2.4</v>
      </c>
      <c r="P222" s="280">
        <v>0.4</v>
      </c>
      <c r="Q222" s="276">
        <v>2.7</v>
      </c>
      <c r="R222" s="280">
        <v>0.5</v>
      </c>
      <c r="S222" s="276">
        <v>1.9</v>
      </c>
      <c r="T222" s="280">
        <v>0.6</v>
      </c>
      <c r="U222" s="276">
        <v>2.4</v>
      </c>
      <c r="V222" s="280">
        <v>0.8</v>
      </c>
      <c r="W222" s="275" t="s">
        <v>150</v>
      </c>
      <c r="X222" s="7"/>
      <c r="Y222" s="275" t="s">
        <v>150</v>
      </c>
      <c r="Z222" s="7"/>
      <c r="AA222" s="275" t="s">
        <v>150</v>
      </c>
      <c r="AB222" s="7"/>
      <c r="AC222" s="276">
        <v>2.4</v>
      </c>
      <c r="AD222" s="280">
        <v>0.2</v>
      </c>
    </row>
    <row r="223" spans="1:30" ht="29.45" customHeight="1" x14ac:dyDescent="0.2">
      <c r="A223" s="7"/>
      <c r="B223" s="7"/>
      <c r="C223" s="7"/>
      <c r="D223" s="7"/>
      <c r="E223" s="351" t="s">
        <v>799</v>
      </c>
      <c r="F223" s="351"/>
      <c r="G223" s="351"/>
      <c r="H223" s="351"/>
      <c r="I223" s="351"/>
      <c r="J223" s="351"/>
      <c r="K223" s="351"/>
      <c r="L223" s="9" t="s">
        <v>319</v>
      </c>
      <c r="M223" s="276">
        <v>5.2</v>
      </c>
      <c r="N223" s="280">
        <v>0.5</v>
      </c>
      <c r="O223" s="276">
        <v>3.1</v>
      </c>
      <c r="P223" s="280">
        <v>0.4</v>
      </c>
      <c r="Q223" s="276">
        <v>2.8</v>
      </c>
      <c r="R223" s="280">
        <v>0.5</v>
      </c>
      <c r="S223" s="276">
        <v>3.8</v>
      </c>
      <c r="T223" s="280">
        <v>0.8</v>
      </c>
      <c r="U223" s="276">
        <v>4.2</v>
      </c>
      <c r="V223" s="280">
        <v>0.9</v>
      </c>
      <c r="W223" s="275" t="s">
        <v>150</v>
      </c>
      <c r="X223" s="7"/>
      <c r="Y223" s="276">
        <v>6.4</v>
      </c>
      <c r="Z223" s="280">
        <v>2.7</v>
      </c>
      <c r="AA223" s="275" t="s">
        <v>150</v>
      </c>
      <c r="AB223" s="7"/>
      <c r="AC223" s="276">
        <v>4</v>
      </c>
      <c r="AD223" s="280">
        <v>0.2</v>
      </c>
    </row>
    <row r="224" spans="1:30" ht="16.5" customHeight="1" x14ac:dyDescent="0.2">
      <c r="A224" s="7"/>
      <c r="B224" s="7"/>
      <c r="C224" s="7"/>
      <c r="D224" s="7"/>
      <c r="E224" s="7" t="s">
        <v>800</v>
      </c>
      <c r="F224" s="7"/>
      <c r="G224" s="7"/>
      <c r="H224" s="7"/>
      <c r="I224" s="7"/>
      <c r="J224" s="7"/>
      <c r="K224" s="7"/>
      <c r="L224" s="9" t="s">
        <v>319</v>
      </c>
      <c r="M224" s="277">
        <v>34.6</v>
      </c>
      <c r="N224" s="280">
        <v>1.3</v>
      </c>
      <c r="O224" s="277">
        <v>36.200000000000003</v>
      </c>
      <c r="P224" s="280">
        <v>1.5</v>
      </c>
      <c r="Q224" s="277">
        <v>43.2</v>
      </c>
      <c r="R224" s="280">
        <v>1.9</v>
      </c>
      <c r="S224" s="277">
        <v>44.8</v>
      </c>
      <c r="T224" s="280">
        <v>2.7</v>
      </c>
      <c r="U224" s="277">
        <v>37.700000000000003</v>
      </c>
      <c r="V224" s="280">
        <v>2.9</v>
      </c>
      <c r="W224" s="277">
        <v>45.3</v>
      </c>
      <c r="X224" s="280">
        <v>5.7</v>
      </c>
      <c r="Y224" s="277">
        <v>32.4</v>
      </c>
      <c r="Z224" s="280">
        <v>6</v>
      </c>
      <c r="AA224" s="277">
        <v>60.6</v>
      </c>
      <c r="AB224" s="273">
        <v>12</v>
      </c>
      <c r="AC224" s="277">
        <v>38.5</v>
      </c>
      <c r="AD224" s="280">
        <v>0.8</v>
      </c>
    </row>
    <row r="225" spans="1:30" ht="16.5" customHeight="1" x14ac:dyDescent="0.2">
      <c r="A225" s="13"/>
      <c r="B225" s="13"/>
      <c r="C225" s="13"/>
      <c r="D225" s="13" t="s">
        <v>803</v>
      </c>
      <c r="E225" s="13"/>
      <c r="F225" s="13"/>
      <c r="G225" s="13"/>
      <c r="H225" s="13"/>
      <c r="I225" s="13"/>
      <c r="J225" s="13"/>
      <c r="K225" s="13"/>
      <c r="L225" s="14" t="s">
        <v>319</v>
      </c>
      <c r="M225" s="279">
        <v>576.4</v>
      </c>
      <c r="N225" s="281">
        <v>5.0999999999999996</v>
      </c>
      <c r="O225" s="279">
        <v>555.79999999999995</v>
      </c>
      <c r="P225" s="281">
        <v>5.8</v>
      </c>
      <c r="Q225" s="279">
        <v>581</v>
      </c>
      <c r="R225" s="281">
        <v>6.9</v>
      </c>
      <c r="S225" s="279">
        <v>535.6</v>
      </c>
      <c r="T225" s="281">
        <v>9.4</v>
      </c>
      <c r="U225" s="279">
        <v>566.6</v>
      </c>
      <c r="V225" s="274">
        <v>10.1</v>
      </c>
      <c r="W225" s="279">
        <v>642.4</v>
      </c>
      <c r="X225" s="274">
        <v>19.600000000000001</v>
      </c>
      <c r="Y225" s="279">
        <v>513.1</v>
      </c>
      <c r="Z225" s="274">
        <v>24.7</v>
      </c>
      <c r="AA225" s="279">
        <v>795</v>
      </c>
      <c r="AB225" s="274">
        <v>62.1</v>
      </c>
      <c r="AC225" s="279">
        <v>570</v>
      </c>
      <c r="AD225" s="281">
        <v>2.9</v>
      </c>
    </row>
    <row r="226" spans="1:30" ht="4.5" customHeight="1" x14ac:dyDescent="0.2">
      <c r="A226" s="25"/>
      <c r="B226" s="25"/>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row>
    <row r="227" spans="1:30" ht="16.5" customHeight="1" x14ac:dyDescent="0.2">
      <c r="A227" s="25"/>
      <c r="B227" s="25"/>
      <c r="C227" s="345" t="s">
        <v>804</v>
      </c>
      <c r="D227" s="345"/>
      <c r="E227" s="345"/>
      <c r="F227" s="345"/>
      <c r="G227" s="345"/>
      <c r="H227" s="345"/>
      <c r="I227" s="345"/>
      <c r="J227" s="345"/>
      <c r="K227" s="345"/>
      <c r="L227" s="345"/>
      <c r="M227" s="345"/>
      <c r="N227" s="345"/>
      <c r="O227" s="345"/>
      <c r="P227" s="345"/>
      <c r="Q227" s="345"/>
      <c r="R227" s="345"/>
      <c r="S227" s="345"/>
      <c r="T227" s="345"/>
      <c r="U227" s="345"/>
      <c r="V227" s="345"/>
      <c r="W227" s="345"/>
      <c r="X227" s="345"/>
      <c r="Y227" s="345"/>
      <c r="Z227" s="345"/>
      <c r="AA227" s="345"/>
      <c r="AB227" s="345"/>
      <c r="AC227" s="345"/>
      <c r="AD227" s="345"/>
    </row>
    <row r="228" spans="1:30" ht="4.5" customHeight="1" x14ac:dyDescent="0.2">
      <c r="A228" s="25"/>
      <c r="B228" s="25"/>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row>
    <row r="229" spans="1:30" ht="16.5" customHeight="1" x14ac:dyDescent="0.2">
      <c r="A229" s="25" t="s">
        <v>79</v>
      </c>
      <c r="B229" s="25"/>
      <c r="C229" s="345" t="s">
        <v>153</v>
      </c>
      <c r="D229" s="345"/>
      <c r="E229" s="345"/>
      <c r="F229" s="345"/>
      <c r="G229" s="345"/>
      <c r="H229" s="345"/>
      <c r="I229" s="345"/>
      <c r="J229" s="345"/>
      <c r="K229" s="345"/>
      <c r="L229" s="345"/>
      <c r="M229" s="345"/>
      <c r="N229" s="345"/>
      <c r="O229" s="345"/>
      <c r="P229" s="345"/>
      <c r="Q229" s="345"/>
      <c r="R229" s="345"/>
      <c r="S229" s="345"/>
      <c r="T229" s="345"/>
      <c r="U229" s="345"/>
      <c r="V229" s="345"/>
      <c r="W229" s="345"/>
      <c r="X229" s="345"/>
      <c r="Y229" s="345"/>
      <c r="Z229" s="345"/>
      <c r="AA229" s="345"/>
      <c r="AB229" s="345"/>
      <c r="AC229" s="345"/>
      <c r="AD229" s="345"/>
    </row>
    <row r="230" spans="1:30" ht="29.45" customHeight="1" x14ac:dyDescent="0.2">
      <c r="A230" s="25" t="s">
        <v>80</v>
      </c>
      <c r="B230" s="25"/>
      <c r="C230" s="345" t="s">
        <v>522</v>
      </c>
      <c r="D230" s="345"/>
      <c r="E230" s="345"/>
      <c r="F230" s="345"/>
      <c r="G230" s="345"/>
      <c r="H230" s="345"/>
      <c r="I230" s="345"/>
      <c r="J230" s="345"/>
      <c r="K230" s="345"/>
      <c r="L230" s="345"/>
      <c r="M230" s="345"/>
      <c r="N230" s="345"/>
      <c r="O230" s="345"/>
      <c r="P230" s="345"/>
      <c r="Q230" s="345"/>
      <c r="R230" s="345"/>
      <c r="S230" s="345"/>
      <c r="T230" s="345"/>
      <c r="U230" s="345"/>
      <c r="V230" s="345"/>
      <c r="W230" s="345"/>
      <c r="X230" s="345"/>
      <c r="Y230" s="345"/>
      <c r="Z230" s="345"/>
      <c r="AA230" s="345"/>
      <c r="AB230" s="345"/>
      <c r="AC230" s="345"/>
      <c r="AD230" s="345"/>
    </row>
    <row r="231" spans="1:30" ht="42.4" customHeight="1" x14ac:dyDescent="0.2">
      <c r="A231" s="25" t="s">
        <v>81</v>
      </c>
      <c r="B231" s="25"/>
      <c r="C231" s="345" t="s">
        <v>805</v>
      </c>
      <c r="D231" s="345"/>
      <c r="E231" s="345"/>
      <c r="F231" s="345"/>
      <c r="G231" s="345"/>
      <c r="H231" s="345"/>
      <c r="I231" s="345"/>
      <c r="J231" s="345"/>
      <c r="K231" s="345"/>
      <c r="L231" s="345"/>
      <c r="M231" s="345"/>
      <c r="N231" s="345"/>
      <c r="O231" s="345"/>
      <c r="P231" s="345"/>
      <c r="Q231" s="345"/>
      <c r="R231" s="345"/>
      <c r="S231" s="345"/>
      <c r="T231" s="345"/>
      <c r="U231" s="345"/>
      <c r="V231" s="345"/>
      <c r="W231" s="345"/>
      <c r="X231" s="345"/>
      <c r="Y231" s="345"/>
      <c r="Z231" s="345"/>
      <c r="AA231" s="345"/>
      <c r="AB231" s="345"/>
      <c r="AC231" s="345"/>
      <c r="AD231" s="345"/>
    </row>
    <row r="232" spans="1:30" ht="16.5" customHeight="1" x14ac:dyDescent="0.2">
      <c r="A232" s="25" t="s">
        <v>82</v>
      </c>
      <c r="B232" s="25"/>
      <c r="C232" s="345" t="s">
        <v>527</v>
      </c>
      <c r="D232" s="345"/>
      <c r="E232" s="345"/>
      <c r="F232" s="345"/>
      <c r="G232" s="345"/>
      <c r="H232" s="345"/>
      <c r="I232" s="345"/>
      <c r="J232" s="345"/>
      <c r="K232" s="345"/>
      <c r="L232" s="345"/>
      <c r="M232" s="345"/>
      <c r="N232" s="345"/>
      <c r="O232" s="345"/>
      <c r="P232" s="345"/>
      <c r="Q232" s="345"/>
      <c r="R232" s="345"/>
      <c r="S232" s="345"/>
      <c r="T232" s="345"/>
      <c r="U232" s="345"/>
      <c r="V232" s="345"/>
      <c r="W232" s="345"/>
      <c r="X232" s="345"/>
      <c r="Y232" s="345"/>
      <c r="Z232" s="345"/>
      <c r="AA232" s="345"/>
      <c r="AB232" s="345"/>
      <c r="AC232" s="345"/>
      <c r="AD232" s="345"/>
    </row>
    <row r="233" spans="1:30" ht="42.4" customHeight="1" x14ac:dyDescent="0.2">
      <c r="A233" s="25" t="s">
        <v>83</v>
      </c>
      <c r="B233" s="25"/>
      <c r="C233" s="345" t="s">
        <v>93</v>
      </c>
      <c r="D233" s="345"/>
      <c r="E233" s="345"/>
      <c r="F233" s="345"/>
      <c r="G233" s="345"/>
      <c r="H233" s="345"/>
      <c r="I233" s="345"/>
      <c r="J233" s="345"/>
      <c r="K233" s="345"/>
      <c r="L233" s="345"/>
      <c r="M233" s="345"/>
      <c r="N233" s="345"/>
      <c r="O233" s="345"/>
      <c r="P233" s="345"/>
      <c r="Q233" s="345"/>
      <c r="R233" s="345"/>
      <c r="S233" s="345"/>
      <c r="T233" s="345"/>
      <c r="U233" s="345"/>
      <c r="V233" s="345"/>
      <c r="W233" s="345"/>
      <c r="X233" s="345"/>
      <c r="Y233" s="345"/>
      <c r="Z233" s="345"/>
      <c r="AA233" s="345"/>
      <c r="AB233" s="345"/>
      <c r="AC233" s="345"/>
      <c r="AD233" s="345"/>
    </row>
    <row r="234" spans="1:30" ht="106.9" customHeight="1" x14ac:dyDescent="0.2">
      <c r="A234" s="25" t="s">
        <v>84</v>
      </c>
      <c r="B234" s="25"/>
      <c r="C234" s="345" t="s">
        <v>396</v>
      </c>
      <c r="D234" s="345"/>
      <c r="E234" s="345"/>
      <c r="F234" s="345"/>
      <c r="G234" s="345"/>
      <c r="H234" s="345"/>
      <c r="I234" s="345"/>
      <c r="J234" s="345"/>
      <c r="K234" s="345"/>
      <c r="L234" s="345"/>
      <c r="M234" s="345"/>
      <c r="N234" s="345"/>
      <c r="O234" s="345"/>
      <c r="P234" s="345"/>
      <c r="Q234" s="345"/>
      <c r="R234" s="345"/>
      <c r="S234" s="345"/>
      <c r="T234" s="345"/>
      <c r="U234" s="345"/>
      <c r="V234" s="345"/>
      <c r="W234" s="345"/>
      <c r="X234" s="345"/>
      <c r="Y234" s="345"/>
      <c r="Z234" s="345"/>
      <c r="AA234" s="345"/>
      <c r="AB234" s="345"/>
      <c r="AC234" s="345"/>
      <c r="AD234" s="345"/>
    </row>
    <row r="235" spans="1:30" ht="16.5" customHeight="1" x14ac:dyDescent="0.2">
      <c r="A235" s="25" t="s">
        <v>85</v>
      </c>
      <c r="B235" s="25"/>
      <c r="C235" s="345" t="s">
        <v>529</v>
      </c>
      <c r="D235" s="345"/>
      <c r="E235" s="345"/>
      <c r="F235" s="345"/>
      <c r="G235" s="345"/>
      <c r="H235" s="345"/>
      <c r="I235" s="345"/>
      <c r="J235" s="345"/>
      <c r="K235" s="345"/>
      <c r="L235" s="345"/>
      <c r="M235" s="345"/>
      <c r="N235" s="345"/>
      <c r="O235" s="345"/>
      <c r="P235" s="345"/>
      <c r="Q235" s="345"/>
      <c r="R235" s="345"/>
      <c r="S235" s="345"/>
      <c r="T235" s="345"/>
      <c r="U235" s="345"/>
      <c r="V235" s="345"/>
      <c r="W235" s="345"/>
      <c r="X235" s="345"/>
      <c r="Y235" s="345"/>
      <c r="Z235" s="345"/>
      <c r="AA235" s="345"/>
      <c r="AB235" s="345"/>
      <c r="AC235" s="345"/>
      <c r="AD235" s="345"/>
    </row>
    <row r="236" spans="1:30" ht="16.5" customHeight="1" x14ac:dyDescent="0.2">
      <c r="A236" s="25" t="s">
        <v>86</v>
      </c>
      <c r="B236" s="25"/>
      <c r="C236" s="345" t="s">
        <v>646</v>
      </c>
      <c r="D236" s="345"/>
      <c r="E236" s="345"/>
      <c r="F236" s="345"/>
      <c r="G236" s="345"/>
      <c r="H236" s="345"/>
      <c r="I236" s="345"/>
      <c r="J236" s="345"/>
      <c r="K236" s="345"/>
      <c r="L236" s="345"/>
      <c r="M236" s="345"/>
      <c r="N236" s="345"/>
      <c r="O236" s="345"/>
      <c r="P236" s="345"/>
      <c r="Q236" s="345"/>
      <c r="R236" s="345"/>
      <c r="S236" s="345"/>
      <c r="T236" s="345"/>
      <c r="U236" s="345"/>
      <c r="V236" s="345"/>
      <c r="W236" s="345"/>
      <c r="X236" s="345"/>
      <c r="Y236" s="345"/>
      <c r="Z236" s="345"/>
      <c r="AA236" s="345"/>
      <c r="AB236" s="345"/>
      <c r="AC236" s="345"/>
      <c r="AD236" s="345"/>
    </row>
    <row r="237" spans="1:30" ht="42.4" customHeight="1" x14ac:dyDescent="0.2">
      <c r="A237" s="25" t="s">
        <v>184</v>
      </c>
      <c r="B237" s="25"/>
      <c r="C237" s="345" t="s">
        <v>806</v>
      </c>
      <c r="D237" s="345"/>
      <c r="E237" s="345"/>
      <c r="F237" s="345"/>
      <c r="G237" s="345"/>
      <c r="H237" s="345"/>
      <c r="I237" s="345"/>
      <c r="J237" s="345"/>
      <c r="K237" s="345"/>
      <c r="L237" s="345"/>
      <c r="M237" s="345"/>
      <c r="N237" s="345"/>
      <c r="O237" s="345"/>
      <c r="P237" s="345"/>
      <c r="Q237" s="345"/>
      <c r="R237" s="345"/>
      <c r="S237" s="345"/>
      <c r="T237" s="345"/>
      <c r="U237" s="345"/>
      <c r="V237" s="345"/>
      <c r="W237" s="345"/>
      <c r="X237" s="345"/>
      <c r="Y237" s="345"/>
      <c r="Z237" s="345"/>
      <c r="AA237" s="345"/>
      <c r="AB237" s="345"/>
      <c r="AC237" s="345"/>
      <c r="AD237" s="345"/>
    </row>
    <row r="238" spans="1:30" ht="16.5" customHeight="1" x14ac:dyDescent="0.2">
      <c r="A238" s="25" t="s">
        <v>251</v>
      </c>
      <c r="B238" s="25"/>
      <c r="C238" s="345" t="s">
        <v>644</v>
      </c>
      <c r="D238" s="345"/>
      <c r="E238" s="345"/>
      <c r="F238" s="345"/>
      <c r="G238" s="345"/>
      <c r="H238" s="345"/>
      <c r="I238" s="345"/>
      <c r="J238" s="345"/>
      <c r="K238" s="345"/>
      <c r="L238" s="345"/>
      <c r="M238" s="345"/>
      <c r="N238" s="345"/>
      <c r="O238" s="345"/>
      <c r="P238" s="345"/>
      <c r="Q238" s="345"/>
      <c r="R238" s="345"/>
      <c r="S238" s="345"/>
      <c r="T238" s="345"/>
      <c r="U238" s="345"/>
      <c r="V238" s="345"/>
      <c r="W238" s="345"/>
      <c r="X238" s="345"/>
      <c r="Y238" s="345"/>
      <c r="Z238" s="345"/>
      <c r="AA238" s="345"/>
      <c r="AB238" s="345"/>
      <c r="AC238" s="345"/>
      <c r="AD238" s="345"/>
    </row>
    <row r="239" spans="1:30" ht="29.45" customHeight="1" x14ac:dyDescent="0.2">
      <c r="A239" s="25" t="s">
        <v>517</v>
      </c>
      <c r="B239" s="25"/>
      <c r="C239" s="345" t="s">
        <v>645</v>
      </c>
      <c r="D239" s="345"/>
      <c r="E239" s="345"/>
      <c r="F239" s="345"/>
      <c r="G239" s="345"/>
      <c r="H239" s="345"/>
      <c r="I239" s="345"/>
      <c r="J239" s="345"/>
      <c r="K239" s="345"/>
      <c r="L239" s="345"/>
      <c r="M239" s="345"/>
      <c r="N239" s="345"/>
      <c r="O239" s="345"/>
      <c r="P239" s="345"/>
      <c r="Q239" s="345"/>
      <c r="R239" s="345"/>
      <c r="S239" s="345"/>
      <c r="T239" s="345"/>
      <c r="U239" s="345"/>
      <c r="V239" s="345"/>
      <c r="W239" s="345"/>
      <c r="X239" s="345"/>
      <c r="Y239" s="345"/>
      <c r="Z239" s="345"/>
      <c r="AA239" s="345"/>
      <c r="AB239" s="345"/>
      <c r="AC239" s="345"/>
      <c r="AD239" s="345"/>
    </row>
    <row r="240" spans="1:30" ht="16.5" customHeight="1" x14ac:dyDescent="0.2">
      <c r="A240" s="25" t="s">
        <v>518</v>
      </c>
      <c r="B240" s="25"/>
      <c r="C240" s="345" t="s">
        <v>530</v>
      </c>
      <c r="D240" s="345"/>
      <c r="E240" s="345"/>
      <c r="F240" s="345"/>
      <c r="G240" s="345"/>
      <c r="H240" s="345"/>
      <c r="I240" s="345"/>
      <c r="J240" s="345"/>
      <c r="K240" s="345"/>
      <c r="L240" s="345"/>
      <c r="M240" s="345"/>
      <c r="N240" s="345"/>
      <c r="O240" s="345"/>
      <c r="P240" s="345"/>
      <c r="Q240" s="345"/>
      <c r="R240" s="345"/>
      <c r="S240" s="345"/>
      <c r="T240" s="345"/>
      <c r="U240" s="345"/>
      <c r="V240" s="345"/>
      <c r="W240" s="345"/>
      <c r="X240" s="345"/>
      <c r="Y240" s="345"/>
      <c r="Z240" s="345"/>
      <c r="AA240" s="345"/>
      <c r="AB240" s="345"/>
      <c r="AC240" s="345"/>
      <c r="AD240" s="345"/>
    </row>
    <row r="241" spans="1:30" ht="4.5" customHeight="1" x14ac:dyDescent="0.2"/>
    <row r="242" spans="1:30" ht="16.5" customHeight="1" x14ac:dyDescent="0.2">
      <c r="A242" s="26" t="s">
        <v>95</v>
      </c>
      <c r="B242" s="25"/>
      <c r="C242" s="25"/>
      <c r="D242" s="25"/>
      <c r="E242" s="345" t="s">
        <v>807</v>
      </c>
      <c r="F242" s="345"/>
      <c r="G242" s="345"/>
      <c r="H242" s="345"/>
      <c r="I242" s="345"/>
      <c r="J242" s="345"/>
      <c r="K242" s="345"/>
      <c r="L242" s="345"/>
      <c r="M242" s="345"/>
      <c r="N242" s="345"/>
      <c r="O242" s="345"/>
      <c r="P242" s="345"/>
      <c r="Q242" s="345"/>
      <c r="R242" s="345"/>
      <c r="S242" s="345"/>
      <c r="T242" s="345"/>
      <c r="U242" s="345"/>
      <c r="V242" s="345"/>
      <c r="W242" s="345"/>
      <c r="X242" s="345"/>
      <c r="Y242" s="345"/>
      <c r="Z242" s="345"/>
      <c r="AA242" s="345"/>
      <c r="AB242" s="345"/>
      <c r="AC242" s="345"/>
      <c r="AD242" s="345"/>
    </row>
  </sheetData>
  <mergeCells count="67">
    <mergeCell ref="C240:AD240"/>
    <mergeCell ref="E242:AD242"/>
    <mergeCell ref="C235:AD235"/>
    <mergeCell ref="C236:AD236"/>
    <mergeCell ref="C237:AD237"/>
    <mergeCell ref="C238:AD238"/>
    <mergeCell ref="C239:AD239"/>
    <mergeCell ref="C230:AD230"/>
    <mergeCell ref="C231:AD231"/>
    <mergeCell ref="C232:AD232"/>
    <mergeCell ref="C233:AD233"/>
    <mergeCell ref="C234:AD234"/>
    <mergeCell ref="E222:K222"/>
    <mergeCell ref="E223:K223"/>
    <mergeCell ref="K1:AD1"/>
    <mergeCell ref="C227:AD227"/>
    <mergeCell ref="C229:AD229"/>
    <mergeCell ref="E196:K196"/>
    <mergeCell ref="E200:K200"/>
    <mergeCell ref="E201:K201"/>
    <mergeCell ref="E208:K208"/>
    <mergeCell ref="E218:K218"/>
    <mergeCell ref="E164:K164"/>
    <mergeCell ref="E174:K174"/>
    <mergeCell ref="E178:K178"/>
    <mergeCell ref="E179:K179"/>
    <mergeCell ref="E186:K186"/>
    <mergeCell ref="E135:K135"/>
    <mergeCell ref="E142:K142"/>
    <mergeCell ref="E152:K152"/>
    <mergeCell ref="E156:K156"/>
    <mergeCell ref="E157:K157"/>
    <mergeCell ref="E112:K112"/>
    <mergeCell ref="E113:K113"/>
    <mergeCell ref="E120:K120"/>
    <mergeCell ref="E130:K130"/>
    <mergeCell ref="E134:K134"/>
    <mergeCell ref="E86:K86"/>
    <mergeCell ref="E90:K90"/>
    <mergeCell ref="E91:K91"/>
    <mergeCell ref="E98:K98"/>
    <mergeCell ref="E108:K108"/>
    <mergeCell ref="E54:K54"/>
    <mergeCell ref="E64:K64"/>
    <mergeCell ref="E68:K68"/>
    <mergeCell ref="E69:K69"/>
    <mergeCell ref="E76:K76"/>
    <mergeCell ref="E25:K25"/>
    <mergeCell ref="E32:K32"/>
    <mergeCell ref="E42:K42"/>
    <mergeCell ref="E46:K46"/>
    <mergeCell ref="E47:K47"/>
    <mergeCell ref="E10:K10"/>
    <mergeCell ref="E19:K19"/>
    <mergeCell ref="E20:K20"/>
    <mergeCell ref="E23:K23"/>
    <mergeCell ref="E24:K24"/>
    <mergeCell ref="W2:X2"/>
    <mergeCell ref="Y2:Z2"/>
    <mergeCell ref="AA2:AB2"/>
    <mergeCell ref="AC2:AD2"/>
    <mergeCell ref="E9:K9"/>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EA.37</oddHeader>
    <oddFooter>&amp;L&amp;"Arial"&amp;8REPORT ON
GOVERNMENT
SERVICES 2022&amp;R&amp;"Arial"&amp;8HEALTH SECTOR
OVERVIEW
PAGE &amp;B&amp;P&amp;B</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U169"/>
  <sheetViews>
    <sheetView showGridLines="0" workbookViewId="0"/>
  </sheetViews>
  <sheetFormatPr defaultColWidth="11.42578125" defaultRowHeight="12.75" x14ac:dyDescent="0.2"/>
  <cols>
    <col min="1" max="10" width="1.85546875" customWidth="1"/>
    <col min="11" max="11" width="22" customWidth="1"/>
    <col min="12" max="12" width="8.85546875" customWidth="1"/>
    <col min="13" max="21" width="8.140625" customWidth="1"/>
  </cols>
  <sheetData>
    <row r="1" spans="1:21" ht="33.950000000000003" customHeight="1" x14ac:dyDescent="0.2">
      <c r="A1" s="8" t="s">
        <v>808</v>
      </c>
      <c r="B1" s="8"/>
      <c r="C1" s="8"/>
      <c r="D1" s="8"/>
      <c r="E1" s="8"/>
      <c r="F1" s="8"/>
      <c r="G1" s="8"/>
      <c r="H1" s="8"/>
      <c r="I1" s="8"/>
      <c r="J1" s="8"/>
      <c r="K1" s="352" t="s">
        <v>809</v>
      </c>
      <c r="L1" s="353"/>
      <c r="M1" s="353"/>
      <c r="N1" s="353"/>
      <c r="O1" s="353"/>
      <c r="P1" s="353"/>
      <c r="Q1" s="353"/>
      <c r="R1" s="353"/>
      <c r="S1" s="353"/>
      <c r="T1" s="353"/>
      <c r="U1" s="353"/>
    </row>
    <row r="2" spans="1:21" ht="16.5" customHeight="1" x14ac:dyDescent="0.2">
      <c r="A2" s="11"/>
      <c r="B2" s="11"/>
      <c r="C2" s="11"/>
      <c r="D2" s="11"/>
      <c r="E2" s="11"/>
      <c r="F2" s="11"/>
      <c r="G2" s="11"/>
      <c r="H2" s="11"/>
      <c r="I2" s="11"/>
      <c r="J2" s="11"/>
      <c r="K2" s="11"/>
      <c r="L2" s="12" t="s">
        <v>59</v>
      </c>
      <c r="M2" s="105" t="s">
        <v>810</v>
      </c>
      <c r="N2" s="105" t="s">
        <v>811</v>
      </c>
      <c r="O2" s="105" t="s">
        <v>812</v>
      </c>
      <c r="P2" s="105" t="s">
        <v>813</v>
      </c>
      <c r="Q2" s="105" t="s">
        <v>814</v>
      </c>
      <c r="R2" s="105" t="s">
        <v>815</v>
      </c>
      <c r="S2" s="105" t="s">
        <v>816</v>
      </c>
      <c r="T2" s="105" t="s">
        <v>817</v>
      </c>
      <c r="U2" s="105" t="s">
        <v>818</v>
      </c>
    </row>
    <row r="3" spans="1:21" ht="16.5" customHeight="1" x14ac:dyDescent="0.2">
      <c r="A3" s="7" t="s">
        <v>758</v>
      </c>
      <c r="B3" s="7"/>
      <c r="C3" s="7"/>
      <c r="D3" s="7"/>
      <c r="E3" s="7"/>
      <c r="F3" s="7"/>
      <c r="G3" s="7"/>
      <c r="H3" s="7"/>
      <c r="I3" s="7"/>
      <c r="J3" s="7"/>
      <c r="K3" s="7"/>
      <c r="L3" s="9"/>
      <c r="M3" s="10"/>
      <c r="N3" s="10"/>
      <c r="O3" s="10"/>
      <c r="P3" s="10"/>
      <c r="Q3" s="10"/>
      <c r="R3" s="10"/>
      <c r="S3" s="10"/>
      <c r="T3" s="10"/>
      <c r="U3" s="10"/>
    </row>
    <row r="4" spans="1:21" ht="16.5" customHeight="1" x14ac:dyDescent="0.2">
      <c r="A4" s="7"/>
      <c r="B4" s="7" t="s">
        <v>637</v>
      </c>
      <c r="C4" s="7"/>
      <c r="D4" s="7"/>
      <c r="E4" s="7"/>
      <c r="F4" s="7"/>
      <c r="G4" s="7"/>
      <c r="H4" s="7"/>
      <c r="I4" s="7"/>
      <c r="J4" s="7"/>
      <c r="K4" s="7"/>
      <c r="L4" s="9"/>
      <c r="M4" s="10"/>
      <c r="N4" s="10"/>
      <c r="O4" s="10"/>
      <c r="P4" s="10"/>
      <c r="Q4" s="10"/>
      <c r="R4" s="10"/>
      <c r="S4" s="10"/>
      <c r="T4" s="10"/>
      <c r="U4" s="10"/>
    </row>
    <row r="5" spans="1:21" ht="16.5" customHeight="1" x14ac:dyDescent="0.2">
      <c r="A5" s="7"/>
      <c r="B5" s="7"/>
      <c r="C5" s="7" t="s">
        <v>543</v>
      </c>
      <c r="D5" s="7"/>
      <c r="E5" s="7"/>
      <c r="F5" s="7"/>
      <c r="G5" s="7"/>
      <c r="H5" s="7"/>
      <c r="I5" s="7"/>
      <c r="J5" s="7"/>
      <c r="K5" s="7"/>
      <c r="L5" s="9"/>
      <c r="M5" s="10"/>
      <c r="N5" s="10"/>
      <c r="O5" s="10"/>
      <c r="P5" s="10"/>
      <c r="Q5" s="10"/>
      <c r="R5" s="10"/>
      <c r="S5" s="10"/>
      <c r="T5" s="10"/>
      <c r="U5" s="10"/>
    </row>
    <row r="6" spans="1:21" ht="16.5" customHeight="1" x14ac:dyDescent="0.2">
      <c r="A6" s="7"/>
      <c r="B6" s="7"/>
      <c r="C6" s="7"/>
      <c r="D6" s="7" t="s">
        <v>204</v>
      </c>
      <c r="E6" s="7"/>
      <c r="F6" s="7"/>
      <c r="G6" s="7"/>
      <c r="H6" s="7"/>
      <c r="I6" s="7"/>
      <c r="J6" s="7"/>
      <c r="K6" s="7"/>
      <c r="L6" s="9"/>
      <c r="M6" s="10"/>
      <c r="N6" s="10"/>
      <c r="O6" s="10"/>
      <c r="P6" s="10"/>
      <c r="Q6" s="10"/>
      <c r="R6" s="10"/>
      <c r="S6" s="10"/>
      <c r="T6" s="10"/>
      <c r="U6" s="10"/>
    </row>
    <row r="7" spans="1:21" ht="16.5" customHeight="1" x14ac:dyDescent="0.2">
      <c r="A7" s="7"/>
      <c r="B7" s="7"/>
      <c r="C7" s="7"/>
      <c r="D7" s="7"/>
      <c r="E7" s="7" t="s">
        <v>759</v>
      </c>
      <c r="F7" s="7"/>
      <c r="G7" s="7"/>
      <c r="H7" s="7"/>
      <c r="I7" s="7"/>
      <c r="J7" s="7"/>
      <c r="K7" s="7"/>
      <c r="L7" s="9"/>
      <c r="M7" s="10"/>
      <c r="N7" s="10"/>
      <c r="O7" s="10"/>
      <c r="P7" s="10"/>
      <c r="Q7" s="10"/>
      <c r="R7" s="10"/>
      <c r="S7" s="10"/>
      <c r="T7" s="10"/>
      <c r="U7" s="10"/>
    </row>
    <row r="8" spans="1:21" ht="16.5" customHeight="1" x14ac:dyDescent="0.2">
      <c r="A8" s="7"/>
      <c r="B8" s="7"/>
      <c r="C8" s="7"/>
      <c r="D8" s="7"/>
      <c r="E8" s="7"/>
      <c r="F8" s="7" t="s">
        <v>819</v>
      </c>
      <c r="G8" s="7"/>
      <c r="H8" s="7"/>
      <c r="I8" s="7"/>
      <c r="J8" s="7"/>
      <c r="K8" s="7"/>
      <c r="L8" s="9" t="s">
        <v>319</v>
      </c>
      <c r="M8" s="287">
        <v>174.8</v>
      </c>
      <c r="N8" s="283" t="s">
        <v>181</v>
      </c>
      <c r="O8" s="287">
        <v>240.4</v>
      </c>
      <c r="P8" s="287">
        <v>292.60000000000002</v>
      </c>
      <c r="Q8" s="287">
        <v>258</v>
      </c>
      <c r="R8" s="283" t="s">
        <v>181</v>
      </c>
      <c r="S8" s="283" t="s">
        <v>181</v>
      </c>
      <c r="T8" s="287">
        <v>301.39999999999998</v>
      </c>
      <c r="U8" s="287">
        <v>227.9</v>
      </c>
    </row>
    <row r="9" spans="1:21" ht="16.5" customHeight="1" x14ac:dyDescent="0.2">
      <c r="A9" s="7"/>
      <c r="B9" s="7"/>
      <c r="C9" s="7"/>
      <c r="D9" s="7"/>
      <c r="E9" s="7"/>
      <c r="F9" s="7" t="s">
        <v>820</v>
      </c>
      <c r="G9" s="7"/>
      <c r="H9" s="7"/>
      <c r="I9" s="7"/>
      <c r="J9" s="7"/>
      <c r="K9" s="7"/>
      <c r="L9" s="9" t="s">
        <v>319</v>
      </c>
      <c r="M9" s="287">
        <v>201.7</v>
      </c>
      <c r="N9" s="283" t="s">
        <v>181</v>
      </c>
      <c r="O9" s="287">
        <v>268.7</v>
      </c>
      <c r="P9" s="287">
        <v>234</v>
      </c>
      <c r="Q9" s="287">
        <v>233.2</v>
      </c>
      <c r="R9" s="283" t="s">
        <v>181</v>
      </c>
      <c r="S9" s="283" t="s">
        <v>181</v>
      </c>
      <c r="T9" s="287">
        <v>278.60000000000002</v>
      </c>
      <c r="U9" s="287">
        <v>235.6</v>
      </c>
    </row>
    <row r="10" spans="1:21" ht="29.45" customHeight="1" x14ac:dyDescent="0.2">
      <c r="A10" s="7"/>
      <c r="B10" s="7"/>
      <c r="C10" s="7"/>
      <c r="D10" s="7"/>
      <c r="E10" s="7"/>
      <c r="F10" s="351" t="s">
        <v>821</v>
      </c>
      <c r="G10" s="351"/>
      <c r="H10" s="351"/>
      <c r="I10" s="351"/>
      <c r="J10" s="351"/>
      <c r="K10" s="351"/>
      <c r="L10" s="9" t="s">
        <v>319</v>
      </c>
      <c r="M10" s="286">
        <v>63.2</v>
      </c>
      <c r="N10" s="283" t="s">
        <v>181</v>
      </c>
      <c r="O10" s="286">
        <v>70.900000000000006</v>
      </c>
      <c r="P10" s="287">
        <v>115.9</v>
      </c>
      <c r="Q10" s="286">
        <v>87.5</v>
      </c>
      <c r="R10" s="283" t="s">
        <v>181</v>
      </c>
      <c r="S10" s="283" t="s">
        <v>181</v>
      </c>
      <c r="T10" s="287">
        <v>106.5</v>
      </c>
      <c r="U10" s="286">
        <v>78.900000000000006</v>
      </c>
    </row>
    <row r="11" spans="1:21" ht="29.45" customHeight="1" x14ac:dyDescent="0.2">
      <c r="A11" s="7"/>
      <c r="B11" s="7"/>
      <c r="C11" s="7"/>
      <c r="D11" s="7"/>
      <c r="E11" s="7"/>
      <c r="F11" s="351" t="s">
        <v>822</v>
      </c>
      <c r="G11" s="351"/>
      <c r="H11" s="351"/>
      <c r="I11" s="351"/>
      <c r="J11" s="351"/>
      <c r="K11" s="351"/>
      <c r="L11" s="9" t="s">
        <v>319</v>
      </c>
      <c r="M11" s="286">
        <v>49.3</v>
      </c>
      <c r="N11" s="283" t="s">
        <v>181</v>
      </c>
      <c r="O11" s="286">
        <v>92.9</v>
      </c>
      <c r="P11" s="287">
        <v>133.1</v>
      </c>
      <c r="Q11" s="286">
        <v>83.8</v>
      </c>
      <c r="R11" s="283" t="s">
        <v>181</v>
      </c>
      <c r="S11" s="283" t="s">
        <v>181</v>
      </c>
      <c r="T11" s="287">
        <v>170.3</v>
      </c>
      <c r="U11" s="286">
        <v>86.7</v>
      </c>
    </row>
    <row r="12" spans="1:21" ht="16.5" customHeight="1" x14ac:dyDescent="0.2">
      <c r="A12" s="7"/>
      <c r="B12" s="7"/>
      <c r="C12" s="7"/>
      <c r="D12" s="7"/>
      <c r="E12" s="7"/>
      <c r="F12" s="7" t="s">
        <v>823</v>
      </c>
      <c r="G12" s="7"/>
      <c r="H12" s="7"/>
      <c r="I12" s="7"/>
      <c r="J12" s="7"/>
      <c r="K12" s="7"/>
      <c r="L12" s="9" t="s">
        <v>319</v>
      </c>
      <c r="M12" s="287">
        <v>102.8</v>
      </c>
      <c r="N12" s="283" t="s">
        <v>181</v>
      </c>
      <c r="O12" s="287">
        <v>100.6</v>
      </c>
      <c r="P12" s="287">
        <v>113.7</v>
      </c>
      <c r="Q12" s="286">
        <v>95.3</v>
      </c>
      <c r="R12" s="283" t="s">
        <v>181</v>
      </c>
      <c r="S12" s="283" t="s">
        <v>181</v>
      </c>
      <c r="T12" s="287">
        <v>151.69999999999999</v>
      </c>
      <c r="U12" s="287">
        <v>108.3</v>
      </c>
    </row>
    <row r="13" spans="1:21" ht="16.5" customHeight="1" x14ac:dyDescent="0.2">
      <c r="A13" s="7"/>
      <c r="B13" s="7"/>
      <c r="C13" s="7"/>
      <c r="D13" s="7"/>
      <c r="E13" s="7"/>
      <c r="F13" s="7" t="s">
        <v>824</v>
      </c>
      <c r="G13" s="7"/>
      <c r="H13" s="7"/>
      <c r="I13" s="7"/>
      <c r="J13" s="7"/>
      <c r="K13" s="7"/>
      <c r="L13" s="9" t="s">
        <v>319</v>
      </c>
      <c r="M13" s="285" t="s">
        <v>148</v>
      </c>
      <c r="N13" s="283" t="s">
        <v>181</v>
      </c>
      <c r="O13" s="285" t="s">
        <v>148</v>
      </c>
      <c r="P13" s="285" t="s">
        <v>148</v>
      </c>
      <c r="Q13" s="285" t="s">
        <v>148</v>
      </c>
      <c r="R13" s="283" t="s">
        <v>181</v>
      </c>
      <c r="S13" s="283" t="s">
        <v>181</v>
      </c>
      <c r="T13" s="285" t="s">
        <v>148</v>
      </c>
      <c r="U13" s="285" t="s">
        <v>148</v>
      </c>
    </row>
    <row r="14" spans="1:21" ht="16.5" customHeight="1" x14ac:dyDescent="0.2">
      <c r="A14" s="7"/>
      <c r="B14" s="7"/>
      <c r="C14" s="7"/>
      <c r="D14" s="7"/>
      <c r="E14" s="7"/>
      <c r="F14" s="7" t="s">
        <v>825</v>
      </c>
      <c r="G14" s="7"/>
      <c r="H14" s="7"/>
      <c r="I14" s="7"/>
      <c r="J14" s="7"/>
      <c r="K14" s="7"/>
      <c r="L14" s="9" t="s">
        <v>319</v>
      </c>
      <c r="M14" s="286">
        <v>37.1</v>
      </c>
      <c r="N14" s="283" t="s">
        <v>181</v>
      </c>
      <c r="O14" s="286">
        <v>43.5</v>
      </c>
      <c r="P14" s="286">
        <v>48.6</v>
      </c>
      <c r="Q14" s="286">
        <v>55.7</v>
      </c>
      <c r="R14" s="283" t="s">
        <v>181</v>
      </c>
      <c r="S14" s="283" t="s">
        <v>181</v>
      </c>
      <c r="T14" s="286">
        <v>56.8</v>
      </c>
      <c r="U14" s="286">
        <v>43.7</v>
      </c>
    </row>
    <row r="15" spans="1:21" ht="16.5" customHeight="1" x14ac:dyDescent="0.2">
      <c r="A15" s="7"/>
      <c r="B15" s="7"/>
      <c r="C15" s="7"/>
      <c r="D15" s="7"/>
      <c r="E15" s="7"/>
      <c r="F15" s="7" t="s">
        <v>826</v>
      </c>
      <c r="G15" s="7"/>
      <c r="H15" s="7"/>
      <c r="I15" s="7"/>
      <c r="J15" s="7"/>
      <c r="K15" s="7"/>
      <c r="L15" s="9" t="s">
        <v>319</v>
      </c>
      <c r="M15" s="286">
        <v>10.9</v>
      </c>
      <c r="N15" s="283" t="s">
        <v>181</v>
      </c>
      <c r="O15" s="286">
        <v>18.8</v>
      </c>
      <c r="P15" s="286">
        <v>43.6</v>
      </c>
      <c r="Q15" s="283" t="s">
        <v>150</v>
      </c>
      <c r="R15" s="283" t="s">
        <v>181</v>
      </c>
      <c r="S15" s="283" t="s">
        <v>181</v>
      </c>
      <c r="T15" s="286">
        <v>45.3</v>
      </c>
      <c r="U15" s="286">
        <v>21.5</v>
      </c>
    </row>
    <row r="16" spans="1:21" ht="29.45" customHeight="1" x14ac:dyDescent="0.2">
      <c r="A16" s="7"/>
      <c r="B16" s="7"/>
      <c r="C16" s="7"/>
      <c r="D16" s="7"/>
      <c r="E16" s="7"/>
      <c r="F16" s="351" t="s">
        <v>827</v>
      </c>
      <c r="G16" s="351"/>
      <c r="H16" s="351"/>
      <c r="I16" s="351"/>
      <c r="J16" s="351"/>
      <c r="K16" s="351"/>
      <c r="L16" s="9" t="s">
        <v>319</v>
      </c>
      <c r="M16" s="285">
        <v>3.3</v>
      </c>
      <c r="N16" s="283" t="s">
        <v>181</v>
      </c>
      <c r="O16" s="285">
        <v>5.0999999999999996</v>
      </c>
      <c r="P16" s="285">
        <v>4.8</v>
      </c>
      <c r="Q16" s="283" t="s">
        <v>150</v>
      </c>
      <c r="R16" s="283" t="s">
        <v>181</v>
      </c>
      <c r="S16" s="283" t="s">
        <v>181</v>
      </c>
      <c r="T16" s="286">
        <v>12.7</v>
      </c>
      <c r="U16" s="285">
        <v>4.9000000000000004</v>
      </c>
    </row>
    <row r="17" spans="1:21" ht="29.45" customHeight="1" x14ac:dyDescent="0.2">
      <c r="A17" s="7"/>
      <c r="B17" s="7"/>
      <c r="C17" s="7"/>
      <c r="D17" s="7"/>
      <c r="E17" s="7"/>
      <c r="F17" s="351" t="s">
        <v>828</v>
      </c>
      <c r="G17" s="351"/>
      <c r="H17" s="351"/>
      <c r="I17" s="351"/>
      <c r="J17" s="351"/>
      <c r="K17" s="351"/>
      <c r="L17" s="9" t="s">
        <v>319</v>
      </c>
      <c r="M17" s="286">
        <v>12.2</v>
      </c>
      <c r="N17" s="283" t="s">
        <v>181</v>
      </c>
      <c r="O17" s="286">
        <v>18.7</v>
      </c>
      <c r="P17" s="286">
        <v>23</v>
      </c>
      <c r="Q17" s="286">
        <v>21.4</v>
      </c>
      <c r="R17" s="283" t="s">
        <v>181</v>
      </c>
      <c r="S17" s="283" t="s">
        <v>181</v>
      </c>
      <c r="T17" s="286">
        <v>21.3</v>
      </c>
      <c r="U17" s="286">
        <v>17</v>
      </c>
    </row>
    <row r="18" spans="1:21" ht="29.45" customHeight="1" x14ac:dyDescent="0.2">
      <c r="A18" s="7"/>
      <c r="B18" s="7"/>
      <c r="C18" s="7"/>
      <c r="D18" s="7"/>
      <c r="E18" s="7"/>
      <c r="F18" s="351" t="s">
        <v>829</v>
      </c>
      <c r="G18" s="351"/>
      <c r="H18" s="351"/>
      <c r="I18" s="351"/>
      <c r="J18" s="351"/>
      <c r="K18" s="351"/>
      <c r="L18" s="9" t="s">
        <v>319</v>
      </c>
      <c r="M18" s="286">
        <v>24</v>
      </c>
      <c r="N18" s="283" t="s">
        <v>181</v>
      </c>
      <c r="O18" s="286">
        <v>28.2</v>
      </c>
      <c r="P18" s="286">
        <v>38.4</v>
      </c>
      <c r="Q18" s="286">
        <v>43.7</v>
      </c>
      <c r="R18" s="283" t="s">
        <v>181</v>
      </c>
      <c r="S18" s="283" t="s">
        <v>181</v>
      </c>
      <c r="T18" s="286">
        <v>27.6</v>
      </c>
      <c r="U18" s="286">
        <v>28.4</v>
      </c>
    </row>
    <row r="19" spans="1:21" ht="16.5" customHeight="1" x14ac:dyDescent="0.2">
      <c r="A19" s="7"/>
      <c r="B19" s="7"/>
      <c r="C19" s="7"/>
      <c r="D19" s="7"/>
      <c r="E19" s="7"/>
      <c r="F19" s="7" t="s">
        <v>830</v>
      </c>
      <c r="G19" s="7"/>
      <c r="H19" s="7"/>
      <c r="I19" s="7"/>
      <c r="J19" s="7"/>
      <c r="K19" s="7"/>
      <c r="L19" s="9" t="s">
        <v>319</v>
      </c>
      <c r="M19" s="286">
        <v>58</v>
      </c>
      <c r="N19" s="283" t="s">
        <v>181</v>
      </c>
      <c r="O19" s="286">
        <v>88.7</v>
      </c>
      <c r="P19" s="287">
        <v>116.4</v>
      </c>
      <c r="Q19" s="287">
        <v>103.4</v>
      </c>
      <c r="R19" s="283" t="s">
        <v>181</v>
      </c>
      <c r="S19" s="283" t="s">
        <v>181</v>
      </c>
      <c r="T19" s="287">
        <v>152.69999999999999</v>
      </c>
      <c r="U19" s="286">
        <v>85.6</v>
      </c>
    </row>
    <row r="20" spans="1:21" ht="16.5" customHeight="1" x14ac:dyDescent="0.2">
      <c r="A20" s="7"/>
      <c r="B20" s="7"/>
      <c r="C20" s="7"/>
      <c r="D20" s="7"/>
      <c r="E20" s="7" t="s">
        <v>831</v>
      </c>
      <c r="F20" s="7"/>
      <c r="G20" s="7"/>
      <c r="H20" s="7"/>
      <c r="I20" s="7"/>
      <c r="J20" s="7"/>
      <c r="K20" s="7"/>
      <c r="L20" s="9" t="s">
        <v>319</v>
      </c>
      <c r="M20" s="287">
        <v>737.3</v>
      </c>
      <c r="N20" s="283" t="s">
        <v>181</v>
      </c>
      <c r="O20" s="287">
        <v>976.5</v>
      </c>
      <c r="P20" s="282">
        <v>1164.0999999999999</v>
      </c>
      <c r="Q20" s="282">
        <v>1008.3</v>
      </c>
      <c r="R20" s="283" t="s">
        <v>181</v>
      </c>
      <c r="S20" s="283" t="s">
        <v>181</v>
      </c>
      <c r="T20" s="282">
        <v>1324.9</v>
      </c>
      <c r="U20" s="287">
        <v>938.6</v>
      </c>
    </row>
    <row r="21" spans="1:21" ht="16.5" customHeight="1" x14ac:dyDescent="0.2">
      <c r="A21" s="7"/>
      <c r="B21" s="7"/>
      <c r="C21" s="7"/>
      <c r="D21" s="7" t="s">
        <v>205</v>
      </c>
      <c r="E21" s="7"/>
      <c r="F21" s="7"/>
      <c r="G21" s="7"/>
      <c r="H21" s="7"/>
      <c r="I21" s="7"/>
      <c r="J21" s="7"/>
      <c r="K21" s="7"/>
      <c r="L21" s="9"/>
      <c r="M21" s="10"/>
      <c r="N21" s="10"/>
      <c r="O21" s="10"/>
      <c r="P21" s="10"/>
      <c r="Q21" s="10"/>
      <c r="R21" s="10"/>
      <c r="S21" s="10"/>
      <c r="T21" s="10"/>
      <c r="U21" s="10"/>
    </row>
    <row r="22" spans="1:21" ht="16.5" customHeight="1" x14ac:dyDescent="0.2">
      <c r="A22" s="7"/>
      <c r="B22" s="7"/>
      <c r="C22" s="7"/>
      <c r="D22" s="7"/>
      <c r="E22" s="7" t="s">
        <v>759</v>
      </c>
      <c r="F22" s="7"/>
      <c r="G22" s="7"/>
      <c r="H22" s="7"/>
      <c r="I22" s="7"/>
      <c r="J22" s="7"/>
      <c r="K22" s="7"/>
      <c r="L22" s="9"/>
      <c r="M22" s="10"/>
      <c r="N22" s="10"/>
      <c r="O22" s="10"/>
      <c r="P22" s="10"/>
      <c r="Q22" s="10"/>
      <c r="R22" s="10"/>
      <c r="S22" s="10"/>
      <c r="T22" s="10"/>
      <c r="U22" s="10"/>
    </row>
    <row r="23" spans="1:21" ht="16.5" customHeight="1" x14ac:dyDescent="0.2">
      <c r="A23" s="7"/>
      <c r="B23" s="7"/>
      <c r="C23" s="7"/>
      <c r="D23" s="7"/>
      <c r="E23" s="7"/>
      <c r="F23" s="7" t="s">
        <v>819</v>
      </c>
      <c r="G23" s="7"/>
      <c r="H23" s="7"/>
      <c r="I23" s="7"/>
      <c r="J23" s="7"/>
      <c r="K23" s="7"/>
      <c r="L23" s="9" t="s">
        <v>319</v>
      </c>
      <c r="M23" s="287">
        <v>146.9</v>
      </c>
      <c r="N23" s="283" t="s">
        <v>181</v>
      </c>
      <c r="O23" s="287">
        <v>144.4</v>
      </c>
      <c r="P23" s="287">
        <v>124.4</v>
      </c>
      <c r="Q23" s="287">
        <v>144.30000000000001</v>
      </c>
      <c r="R23" s="283" t="s">
        <v>181</v>
      </c>
      <c r="S23" s="283" t="s">
        <v>181</v>
      </c>
      <c r="T23" s="287">
        <v>113.4</v>
      </c>
      <c r="U23" s="287">
        <v>142.80000000000001</v>
      </c>
    </row>
    <row r="24" spans="1:21" ht="16.5" customHeight="1" x14ac:dyDescent="0.2">
      <c r="A24" s="7"/>
      <c r="B24" s="7"/>
      <c r="C24" s="7"/>
      <c r="D24" s="7"/>
      <c r="E24" s="7"/>
      <c r="F24" s="7" t="s">
        <v>820</v>
      </c>
      <c r="G24" s="7"/>
      <c r="H24" s="7"/>
      <c r="I24" s="7"/>
      <c r="J24" s="7"/>
      <c r="K24" s="7"/>
      <c r="L24" s="9" t="s">
        <v>319</v>
      </c>
      <c r="M24" s="287">
        <v>159.30000000000001</v>
      </c>
      <c r="N24" s="283" t="s">
        <v>181</v>
      </c>
      <c r="O24" s="287">
        <v>166.4</v>
      </c>
      <c r="P24" s="287">
        <v>148.9</v>
      </c>
      <c r="Q24" s="287">
        <v>166</v>
      </c>
      <c r="R24" s="283" t="s">
        <v>181</v>
      </c>
      <c r="S24" s="283" t="s">
        <v>181</v>
      </c>
      <c r="T24" s="287">
        <v>178.7</v>
      </c>
      <c r="U24" s="287">
        <v>160.6</v>
      </c>
    </row>
    <row r="25" spans="1:21" ht="29.45" customHeight="1" x14ac:dyDescent="0.2">
      <c r="A25" s="7"/>
      <c r="B25" s="7"/>
      <c r="C25" s="7"/>
      <c r="D25" s="7"/>
      <c r="E25" s="7"/>
      <c r="F25" s="351" t="s">
        <v>821</v>
      </c>
      <c r="G25" s="351"/>
      <c r="H25" s="351"/>
      <c r="I25" s="351"/>
      <c r="J25" s="351"/>
      <c r="K25" s="351"/>
      <c r="L25" s="9" t="s">
        <v>319</v>
      </c>
      <c r="M25" s="286">
        <v>35.700000000000003</v>
      </c>
      <c r="N25" s="283" t="s">
        <v>181</v>
      </c>
      <c r="O25" s="286">
        <v>41.6</v>
      </c>
      <c r="P25" s="286">
        <v>46.9</v>
      </c>
      <c r="Q25" s="286">
        <v>41.4</v>
      </c>
      <c r="R25" s="283" t="s">
        <v>181</v>
      </c>
      <c r="S25" s="283" t="s">
        <v>181</v>
      </c>
      <c r="T25" s="286">
        <v>50.1</v>
      </c>
      <c r="U25" s="286">
        <v>39.700000000000003</v>
      </c>
    </row>
    <row r="26" spans="1:21" ht="29.45" customHeight="1" x14ac:dyDescent="0.2">
      <c r="A26" s="7"/>
      <c r="B26" s="7"/>
      <c r="C26" s="7"/>
      <c r="D26" s="7"/>
      <c r="E26" s="7"/>
      <c r="F26" s="351" t="s">
        <v>822</v>
      </c>
      <c r="G26" s="351"/>
      <c r="H26" s="351"/>
      <c r="I26" s="351"/>
      <c r="J26" s="351"/>
      <c r="K26" s="351"/>
      <c r="L26" s="9" t="s">
        <v>319</v>
      </c>
      <c r="M26" s="286">
        <v>23.6</v>
      </c>
      <c r="N26" s="283" t="s">
        <v>181</v>
      </c>
      <c r="O26" s="286">
        <v>21.8</v>
      </c>
      <c r="P26" s="286">
        <v>20.3</v>
      </c>
      <c r="Q26" s="286">
        <v>23.8</v>
      </c>
      <c r="R26" s="283" t="s">
        <v>181</v>
      </c>
      <c r="S26" s="283" t="s">
        <v>181</v>
      </c>
      <c r="T26" s="286">
        <v>24.7</v>
      </c>
      <c r="U26" s="286">
        <v>22.7</v>
      </c>
    </row>
    <row r="27" spans="1:21" ht="16.5" customHeight="1" x14ac:dyDescent="0.2">
      <c r="A27" s="7"/>
      <c r="B27" s="7"/>
      <c r="C27" s="7"/>
      <c r="D27" s="7"/>
      <c r="E27" s="7"/>
      <c r="F27" s="7" t="s">
        <v>823</v>
      </c>
      <c r="G27" s="7"/>
      <c r="H27" s="7"/>
      <c r="I27" s="7"/>
      <c r="J27" s="7"/>
      <c r="K27" s="7"/>
      <c r="L27" s="9" t="s">
        <v>319</v>
      </c>
      <c r="M27" s="286">
        <v>49.6</v>
      </c>
      <c r="N27" s="283" t="s">
        <v>181</v>
      </c>
      <c r="O27" s="286">
        <v>46.9</v>
      </c>
      <c r="P27" s="286">
        <v>53.7</v>
      </c>
      <c r="Q27" s="286">
        <v>50.5</v>
      </c>
      <c r="R27" s="283" t="s">
        <v>181</v>
      </c>
      <c r="S27" s="283" t="s">
        <v>181</v>
      </c>
      <c r="T27" s="286">
        <v>47.2</v>
      </c>
      <c r="U27" s="286">
        <v>49.5</v>
      </c>
    </row>
    <row r="28" spans="1:21" ht="16.5" customHeight="1" x14ac:dyDescent="0.2">
      <c r="A28" s="7"/>
      <c r="B28" s="7"/>
      <c r="C28" s="7"/>
      <c r="D28" s="7"/>
      <c r="E28" s="7"/>
      <c r="F28" s="7" t="s">
        <v>824</v>
      </c>
      <c r="G28" s="7"/>
      <c r="H28" s="7"/>
      <c r="I28" s="7"/>
      <c r="J28" s="7"/>
      <c r="K28" s="7"/>
      <c r="L28" s="9" t="s">
        <v>319</v>
      </c>
      <c r="M28" s="285">
        <v>0.6</v>
      </c>
      <c r="N28" s="283" t="s">
        <v>181</v>
      </c>
      <c r="O28" s="283" t="s">
        <v>150</v>
      </c>
      <c r="P28" s="283" t="s">
        <v>150</v>
      </c>
      <c r="Q28" s="283" t="s">
        <v>150</v>
      </c>
      <c r="R28" s="283" t="s">
        <v>181</v>
      </c>
      <c r="S28" s="283" t="s">
        <v>181</v>
      </c>
      <c r="T28" s="285" t="s">
        <v>148</v>
      </c>
      <c r="U28" s="285">
        <v>0.4</v>
      </c>
    </row>
    <row r="29" spans="1:21" ht="16.5" customHeight="1" x14ac:dyDescent="0.2">
      <c r="A29" s="7"/>
      <c r="B29" s="7"/>
      <c r="C29" s="7"/>
      <c r="D29" s="7"/>
      <c r="E29" s="7"/>
      <c r="F29" s="7" t="s">
        <v>825</v>
      </c>
      <c r="G29" s="7"/>
      <c r="H29" s="7"/>
      <c r="I29" s="7"/>
      <c r="J29" s="7"/>
      <c r="K29" s="7"/>
      <c r="L29" s="9" t="s">
        <v>319</v>
      </c>
      <c r="M29" s="286">
        <v>20.5</v>
      </c>
      <c r="N29" s="283" t="s">
        <v>181</v>
      </c>
      <c r="O29" s="286">
        <v>20.7</v>
      </c>
      <c r="P29" s="286">
        <v>19.2</v>
      </c>
      <c r="Q29" s="286">
        <v>21.7</v>
      </c>
      <c r="R29" s="283" t="s">
        <v>181</v>
      </c>
      <c r="S29" s="283" t="s">
        <v>181</v>
      </c>
      <c r="T29" s="286">
        <v>17</v>
      </c>
      <c r="U29" s="286">
        <v>20.5</v>
      </c>
    </row>
    <row r="30" spans="1:21" ht="16.5" customHeight="1" x14ac:dyDescent="0.2">
      <c r="A30" s="7"/>
      <c r="B30" s="7"/>
      <c r="C30" s="7"/>
      <c r="D30" s="7"/>
      <c r="E30" s="7"/>
      <c r="F30" s="7" t="s">
        <v>826</v>
      </c>
      <c r="G30" s="7"/>
      <c r="H30" s="7"/>
      <c r="I30" s="7"/>
      <c r="J30" s="7"/>
      <c r="K30" s="7"/>
      <c r="L30" s="9" t="s">
        <v>319</v>
      </c>
      <c r="M30" s="285">
        <v>8.8000000000000007</v>
      </c>
      <c r="N30" s="283" t="s">
        <v>181</v>
      </c>
      <c r="O30" s="285">
        <v>6.7</v>
      </c>
      <c r="P30" s="286">
        <v>10.3</v>
      </c>
      <c r="Q30" s="285">
        <v>8.3000000000000007</v>
      </c>
      <c r="R30" s="283" t="s">
        <v>181</v>
      </c>
      <c r="S30" s="283" t="s">
        <v>181</v>
      </c>
      <c r="T30" s="285">
        <v>6.8</v>
      </c>
      <c r="U30" s="285">
        <v>8.4</v>
      </c>
    </row>
    <row r="31" spans="1:21" ht="29.45" customHeight="1" x14ac:dyDescent="0.2">
      <c r="A31" s="7"/>
      <c r="B31" s="7"/>
      <c r="C31" s="7"/>
      <c r="D31" s="7"/>
      <c r="E31" s="7"/>
      <c r="F31" s="351" t="s">
        <v>827</v>
      </c>
      <c r="G31" s="351"/>
      <c r="H31" s="351"/>
      <c r="I31" s="351"/>
      <c r="J31" s="351"/>
      <c r="K31" s="351"/>
      <c r="L31" s="9" t="s">
        <v>319</v>
      </c>
      <c r="M31" s="285">
        <v>2.2000000000000002</v>
      </c>
      <c r="N31" s="283" t="s">
        <v>181</v>
      </c>
      <c r="O31" s="285">
        <v>2.5</v>
      </c>
      <c r="P31" s="285">
        <v>1.5</v>
      </c>
      <c r="Q31" s="285">
        <v>1.7</v>
      </c>
      <c r="R31" s="283" t="s">
        <v>181</v>
      </c>
      <c r="S31" s="283" t="s">
        <v>181</v>
      </c>
      <c r="T31" s="285">
        <v>3.8</v>
      </c>
      <c r="U31" s="285">
        <v>2.1</v>
      </c>
    </row>
    <row r="32" spans="1:21" ht="29.45" customHeight="1" x14ac:dyDescent="0.2">
      <c r="A32" s="7"/>
      <c r="B32" s="7"/>
      <c r="C32" s="7"/>
      <c r="D32" s="7"/>
      <c r="E32" s="7"/>
      <c r="F32" s="351" t="s">
        <v>828</v>
      </c>
      <c r="G32" s="351"/>
      <c r="H32" s="351"/>
      <c r="I32" s="351"/>
      <c r="J32" s="351"/>
      <c r="K32" s="351"/>
      <c r="L32" s="9" t="s">
        <v>319</v>
      </c>
      <c r="M32" s="285">
        <v>9.6</v>
      </c>
      <c r="N32" s="283" t="s">
        <v>181</v>
      </c>
      <c r="O32" s="285">
        <v>7.2</v>
      </c>
      <c r="P32" s="285">
        <v>7.3</v>
      </c>
      <c r="Q32" s="285">
        <v>7.8</v>
      </c>
      <c r="R32" s="283" t="s">
        <v>181</v>
      </c>
      <c r="S32" s="283" t="s">
        <v>181</v>
      </c>
      <c r="T32" s="285">
        <v>5.7</v>
      </c>
      <c r="U32" s="285">
        <v>8.4</v>
      </c>
    </row>
    <row r="33" spans="1:21" ht="29.45" customHeight="1" x14ac:dyDescent="0.2">
      <c r="A33" s="7"/>
      <c r="B33" s="7"/>
      <c r="C33" s="7"/>
      <c r="D33" s="7"/>
      <c r="E33" s="7"/>
      <c r="F33" s="351" t="s">
        <v>829</v>
      </c>
      <c r="G33" s="351"/>
      <c r="H33" s="351"/>
      <c r="I33" s="351"/>
      <c r="J33" s="351"/>
      <c r="K33" s="351"/>
      <c r="L33" s="9" t="s">
        <v>319</v>
      </c>
      <c r="M33" s="286">
        <v>30</v>
      </c>
      <c r="N33" s="283" t="s">
        <v>181</v>
      </c>
      <c r="O33" s="286">
        <v>29.6</v>
      </c>
      <c r="P33" s="286">
        <v>31.9</v>
      </c>
      <c r="Q33" s="286">
        <v>38.5</v>
      </c>
      <c r="R33" s="283" t="s">
        <v>181</v>
      </c>
      <c r="S33" s="283" t="s">
        <v>181</v>
      </c>
      <c r="T33" s="286">
        <v>21.8</v>
      </c>
      <c r="U33" s="286">
        <v>31.1</v>
      </c>
    </row>
    <row r="34" spans="1:21" ht="16.5" customHeight="1" x14ac:dyDescent="0.2">
      <c r="A34" s="7"/>
      <c r="B34" s="7"/>
      <c r="C34" s="7"/>
      <c r="D34" s="7"/>
      <c r="E34" s="7"/>
      <c r="F34" s="7" t="s">
        <v>830</v>
      </c>
      <c r="G34" s="7"/>
      <c r="H34" s="7"/>
      <c r="I34" s="7"/>
      <c r="J34" s="7"/>
      <c r="K34" s="7"/>
      <c r="L34" s="9" t="s">
        <v>319</v>
      </c>
      <c r="M34" s="286">
        <v>58.5</v>
      </c>
      <c r="N34" s="283" t="s">
        <v>181</v>
      </c>
      <c r="O34" s="286">
        <v>54.8</v>
      </c>
      <c r="P34" s="286">
        <v>48.8</v>
      </c>
      <c r="Q34" s="286">
        <v>67.099999999999994</v>
      </c>
      <c r="R34" s="283" t="s">
        <v>181</v>
      </c>
      <c r="S34" s="283" t="s">
        <v>181</v>
      </c>
      <c r="T34" s="286">
        <v>51.8</v>
      </c>
      <c r="U34" s="286">
        <v>57.1</v>
      </c>
    </row>
    <row r="35" spans="1:21" ht="16.5" customHeight="1" x14ac:dyDescent="0.2">
      <c r="A35" s="7"/>
      <c r="B35" s="7"/>
      <c r="C35" s="7"/>
      <c r="D35" s="7"/>
      <c r="E35" s="7" t="s">
        <v>831</v>
      </c>
      <c r="F35" s="7"/>
      <c r="G35" s="7"/>
      <c r="H35" s="7"/>
      <c r="I35" s="7"/>
      <c r="J35" s="7"/>
      <c r="K35" s="7"/>
      <c r="L35" s="9" t="s">
        <v>319</v>
      </c>
      <c r="M35" s="287">
        <v>544.79999999999995</v>
      </c>
      <c r="N35" s="283" t="s">
        <v>181</v>
      </c>
      <c r="O35" s="287">
        <v>542.70000000000005</v>
      </c>
      <c r="P35" s="287">
        <v>513.20000000000005</v>
      </c>
      <c r="Q35" s="287">
        <v>571.20000000000005</v>
      </c>
      <c r="R35" s="283" t="s">
        <v>181</v>
      </c>
      <c r="S35" s="283" t="s">
        <v>181</v>
      </c>
      <c r="T35" s="287">
        <v>521</v>
      </c>
      <c r="U35" s="287">
        <v>543.1</v>
      </c>
    </row>
    <row r="36" spans="1:21" ht="16.5" customHeight="1" x14ac:dyDescent="0.2">
      <c r="A36" s="7"/>
      <c r="B36" s="7"/>
      <c r="C36" s="7" t="s">
        <v>545</v>
      </c>
      <c r="D36" s="7"/>
      <c r="E36" s="7"/>
      <c r="F36" s="7"/>
      <c r="G36" s="7"/>
      <c r="H36" s="7"/>
      <c r="I36" s="7"/>
      <c r="J36" s="7"/>
      <c r="K36" s="7"/>
      <c r="L36" s="9"/>
      <c r="M36" s="10"/>
      <c r="N36" s="10"/>
      <c r="O36" s="10"/>
      <c r="P36" s="10"/>
      <c r="Q36" s="10"/>
      <c r="R36" s="10"/>
      <c r="S36" s="10"/>
      <c r="T36" s="10"/>
      <c r="U36" s="10"/>
    </row>
    <row r="37" spans="1:21" ht="16.5" customHeight="1" x14ac:dyDescent="0.2">
      <c r="A37" s="7"/>
      <c r="B37" s="7"/>
      <c r="C37" s="7"/>
      <c r="D37" s="7" t="s">
        <v>204</v>
      </c>
      <c r="E37" s="7"/>
      <c r="F37" s="7"/>
      <c r="G37" s="7"/>
      <c r="H37" s="7"/>
      <c r="I37" s="7"/>
      <c r="J37" s="7"/>
      <c r="K37" s="7"/>
      <c r="L37" s="9"/>
      <c r="M37" s="10"/>
      <c r="N37" s="10"/>
      <c r="O37" s="10"/>
      <c r="P37" s="10"/>
      <c r="Q37" s="10"/>
      <c r="R37" s="10"/>
      <c r="S37" s="10"/>
      <c r="T37" s="10"/>
      <c r="U37" s="10"/>
    </row>
    <row r="38" spans="1:21" ht="16.5" customHeight="1" x14ac:dyDescent="0.2">
      <c r="A38" s="7"/>
      <c r="B38" s="7"/>
      <c r="C38" s="7"/>
      <c r="D38" s="7"/>
      <c r="E38" s="7" t="s">
        <v>759</v>
      </c>
      <c r="F38" s="7"/>
      <c r="G38" s="7"/>
      <c r="H38" s="7"/>
      <c r="I38" s="7"/>
      <c r="J38" s="7"/>
      <c r="K38" s="7"/>
      <c r="L38" s="9"/>
      <c r="M38" s="10"/>
      <c r="N38" s="10"/>
      <c r="O38" s="10"/>
      <c r="P38" s="10"/>
      <c r="Q38" s="10"/>
      <c r="R38" s="10"/>
      <c r="S38" s="10"/>
      <c r="T38" s="10"/>
      <c r="U38" s="10"/>
    </row>
    <row r="39" spans="1:21" ht="16.5" customHeight="1" x14ac:dyDescent="0.2">
      <c r="A39" s="7"/>
      <c r="B39" s="7"/>
      <c r="C39" s="7"/>
      <c r="D39" s="7"/>
      <c r="E39" s="7"/>
      <c r="F39" s="7" t="s">
        <v>790</v>
      </c>
      <c r="G39" s="7"/>
      <c r="H39" s="7"/>
      <c r="I39" s="7"/>
      <c r="J39" s="7"/>
      <c r="K39" s="7"/>
      <c r="L39" s="9" t="s">
        <v>319</v>
      </c>
      <c r="M39" s="287">
        <v>172.6</v>
      </c>
      <c r="N39" s="283" t="s">
        <v>181</v>
      </c>
      <c r="O39" s="287">
        <v>238.1</v>
      </c>
      <c r="P39" s="287">
        <v>291.89999999999998</v>
      </c>
      <c r="Q39" s="287">
        <v>263.39999999999998</v>
      </c>
      <c r="R39" s="283" t="s">
        <v>181</v>
      </c>
      <c r="S39" s="283" t="s">
        <v>181</v>
      </c>
      <c r="T39" s="287">
        <v>332.8</v>
      </c>
      <c r="U39" s="287">
        <v>229.7</v>
      </c>
    </row>
    <row r="40" spans="1:21" ht="16.5" customHeight="1" x14ac:dyDescent="0.2">
      <c r="A40" s="7"/>
      <c r="B40" s="7"/>
      <c r="C40" s="7"/>
      <c r="D40" s="7"/>
      <c r="E40" s="7"/>
      <c r="F40" s="7" t="s">
        <v>783</v>
      </c>
      <c r="G40" s="7"/>
      <c r="H40" s="7"/>
      <c r="I40" s="7"/>
      <c r="J40" s="7"/>
      <c r="K40" s="7"/>
      <c r="L40" s="9" t="s">
        <v>319</v>
      </c>
      <c r="M40" s="287">
        <v>190.5</v>
      </c>
      <c r="N40" s="283" t="s">
        <v>181</v>
      </c>
      <c r="O40" s="287">
        <v>262.39999999999998</v>
      </c>
      <c r="P40" s="287">
        <v>226.4</v>
      </c>
      <c r="Q40" s="287">
        <v>237.7</v>
      </c>
      <c r="R40" s="283" t="s">
        <v>181</v>
      </c>
      <c r="S40" s="283" t="s">
        <v>181</v>
      </c>
      <c r="T40" s="287">
        <v>299.8</v>
      </c>
      <c r="U40" s="287">
        <v>230</v>
      </c>
    </row>
    <row r="41" spans="1:21" ht="29.45" customHeight="1" x14ac:dyDescent="0.2">
      <c r="A41" s="7"/>
      <c r="B41" s="7"/>
      <c r="C41" s="7"/>
      <c r="D41" s="7"/>
      <c r="E41" s="7"/>
      <c r="F41" s="351" t="s">
        <v>800</v>
      </c>
      <c r="G41" s="351"/>
      <c r="H41" s="351"/>
      <c r="I41" s="351"/>
      <c r="J41" s="351"/>
      <c r="K41" s="351"/>
      <c r="L41" s="9" t="s">
        <v>319</v>
      </c>
      <c r="M41" s="286">
        <v>62.1</v>
      </c>
      <c r="N41" s="283" t="s">
        <v>181</v>
      </c>
      <c r="O41" s="286">
        <v>69.099999999999994</v>
      </c>
      <c r="P41" s="287">
        <v>114.1</v>
      </c>
      <c r="Q41" s="286">
        <v>85</v>
      </c>
      <c r="R41" s="283" t="s">
        <v>181</v>
      </c>
      <c r="S41" s="283" t="s">
        <v>181</v>
      </c>
      <c r="T41" s="287">
        <v>114.8</v>
      </c>
      <c r="U41" s="286">
        <v>78.7</v>
      </c>
    </row>
    <row r="42" spans="1:21" ht="29.45" customHeight="1" x14ac:dyDescent="0.2">
      <c r="A42" s="7"/>
      <c r="B42" s="7"/>
      <c r="C42" s="7"/>
      <c r="D42" s="7"/>
      <c r="E42" s="7"/>
      <c r="F42" s="351" t="s">
        <v>832</v>
      </c>
      <c r="G42" s="351"/>
      <c r="H42" s="351"/>
      <c r="I42" s="351"/>
      <c r="J42" s="351"/>
      <c r="K42" s="351"/>
      <c r="L42" s="9" t="s">
        <v>319</v>
      </c>
      <c r="M42" s="286">
        <v>46.8</v>
      </c>
      <c r="N42" s="283" t="s">
        <v>181</v>
      </c>
      <c r="O42" s="286">
        <v>95.1</v>
      </c>
      <c r="P42" s="287">
        <v>136.6</v>
      </c>
      <c r="Q42" s="286">
        <v>77.2</v>
      </c>
      <c r="R42" s="283" t="s">
        <v>181</v>
      </c>
      <c r="S42" s="283" t="s">
        <v>181</v>
      </c>
      <c r="T42" s="287">
        <v>173.9</v>
      </c>
      <c r="U42" s="286">
        <v>86.6</v>
      </c>
    </row>
    <row r="43" spans="1:21" ht="16.5" customHeight="1" x14ac:dyDescent="0.2">
      <c r="A43" s="7"/>
      <c r="B43" s="7"/>
      <c r="C43" s="7"/>
      <c r="D43" s="7"/>
      <c r="E43" s="7"/>
      <c r="F43" s="7" t="s">
        <v>833</v>
      </c>
      <c r="G43" s="7"/>
      <c r="H43" s="7"/>
      <c r="I43" s="7"/>
      <c r="J43" s="7"/>
      <c r="K43" s="7"/>
      <c r="L43" s="9" t="s">
        <v>319</v>
      </c>
      <c r="M43" s="286">
        <v>99.6</v>
      </c>
      <c r="N43" s="283" t="s">
        <v>181</v>
      </c>
      <c r="O43" s="286">
        <v>98.8</v>
      </c>
      <c r="P43" s="287">
        <v>114</v>
      </c>
      <c r="Q43" s="286">
        <v>93.4</v>
      </c>
      <c r="R43" s="283" t="s">
        <v>181</v>
      </c>
      <c r="S43" s="283" t="s">
        <v>181</v>
      </c>
      <c r="T43" s="287">
        <v>153.69999999999999</v>
      </c>
      <c r="U43" s="287">
        <v>106.5</v>
      </c>
    </row>
    <row r="44" spans="1:21" ht="16.5" customHeight="1" x14ac:dyDescent="0.2">
      <c r="A44" s="7"/>
      <c r="B44" s="7"/>
      <c r="C44" s="7"/>
      <c r="D44" s="7"/>
      <c r="E44" s="7"/>
      <c r="F44" s="7" t="s">
        <v>792</v>
      </c>
      <c r="G44" s="7"/>
      <c r="H44" s="7"/>
      <c r="I44" s="7"/>
      <c r="J44" s="7"/>
      <c r="K44" s="7"/>
      <c r="L44" s="9" t="s">
        <v>319</v>
      </c>
      <c r="M44" s="286">
        <v>34</v>
      </c>
      <c r="N44" s="283" t="s">
        <v>181</v>
      </c>
      <c r="O44" s="286">
        <v>44.6</v>
      </c>
      <c r="P44" s="286">
        <v>53.1</v>
      </c>
      <c r="Q44" s="286">
        <v>47.9</v>
      </c>
      <c r="R44" s="283" t="s">
        <v>181</v>
      </c>
      <c r="S44" s="283" t="s">
        <v>181</v>
      </c>
      <c r="T44" s="286">
        <v>55.6</v>
      </c>
      <c r="U44" s="286">
        <v>42.8</v>
      </c>
    </row>
    <row r="45" spans="1:21" ht="16.5" customHeight="1" x14ac:dyDescent="0.2">
      <c r="A45" s="7"/>
      <c r="B45" s="7"/>
      <c r="C45" s="7"/>
      <c r="D45" s="7"/>
      <c r="E45" s="7"/>
      <c r="F45" s="7" t="s">
        <v>834</v>
      </c>
      <c r="G45" s="7"/>
      <c r="H45" s="7"/>
      <c r="I45" s="7"/>
      <c r="J45" s="7"/>
      <c r="K45" s="7"/>
      <c r="L45" s="9" t="s">
        <v>319</v>
      </c>
      <c r="M45" s="286">
        <v>10.7</v>
      </c>
      <c r="N45" s="283" t="s">
        <v>181</v>
      </c>
      <c r="O45" s="286">
        <v>16</v>
      </c>
      <c r="P45" s="286">
        <v>40.299999999999997</v>
      </c>
      <c r="Q45" s="283" t="s">
        <v>150</v>
      </c>
      <c r="R45" s="283" t="s">
        <v>181</v>
      </c>
      <c r="S45" s="283" t="s">
        <v>181</v>
      </c>
      <c r="T45" s="286">
        <v>40.5</v>
      </c>
      <c r="U45" s="286">
        <v>19.100000000000001</v>
      </c>
    </row>
    <row r="46" spans="1:21" ht="29.45" customHeight="1" x14ac:dyDescent="0.2">
      <c r="A46" s="7"/>
      <c r="B46" s="7"/>
      <c r="C46" s="7"/>
      <c r="D46" s="7"/>
      <c r="E46" s="7"/>
      <c r="F46" s="351" t="s">
        <v>797</v>
      </c>
      <c r="G46" s="351"/>
      <c r="H46" s="351"/>
      <c r="I46" s="351"/>
      <c r="J46" s="351"/>
      <c r="K46" s="351"/>
      <c r="L46" s="9" t="s">
        <v>319</v>
      </c>
      <c r="M46" s="285">
        <v>3.2</v>
      </c>
      <c r="N46" s="283" t="s">
        <v>181</v>
      </c>
      <c r="O46" s="285">
        <v>5.2</v>
      </c>
      <c r="P46" s="285">
        <v>4.5999999999999996</v>
      </c>
      <c r="Q46" s="283" t="s">
        <v>150</v>
      </c>
      <c r="R46" s="283" t="s">
        <v>181</v>
      </c>
      <c r="S46" s="283" t="s">
        <v>181</v>
      </c>
      <c r="T46" s="286">
        <v>11.7</v>
      </c>
      <c r="U46" s="285">
        <v>4.8</v>
      </c>
    </row>
    <row r="47" spans="1:21" ht="29.45" customHeight="1" x14ac:dyDescent="0.2">
      <c r="A47" s="7"/>
      <c r="B47" s="7"/>
      <c r="C47" s="7"/>
      <c r="D47" s="7"/>
      <c r="E47" s="7"/>
      <c r="F47" s="351" t="s">
        <v>835</v>
      </c>
      <c r="G47" s="351"/>
      <c r="H47" s="351"/>
      <c r="I47" s="351"/>
      <c r="J47" s="351"/>
      <c r="K47" s="351"/>
      <c r="L47" s="9" t="s">
        <v>319</v>
      </c>
      <c r="M47" s="286">
        <v>14.1</v>
      </c>
      <c r="N47" s="283" t="s">
        <v>181</v>
      </c>
      <c r="O47" s="286">
        <v>18.600000000000001</v>
      </c>
      <c r="P47" s="286">
        <v>20.399999999999999</v>
      </c>
      <c r="Q47" s="283" t="s">
        <v>150</v>
      </c>
      <c r="R47" s="283" t="s">
        <v>181</v>
      </c>
      <c r="S47" s="283" t="s">
        <v>181</v>
      </c>
      <c r="T47" s="286">
        <v>25.3</v>
      </c>
      <c r="U47" s="286">
        <v>17.8</v>
      </c>
    </row>
    <row r="48" spans="1:21" ht="16.5" customHeight="1" x14ac:dyDescent="0.2">
      <c r="A48" s="7"/>
      <c r="B48" s="7"/>
      <c r="C48" s="7"/>
      <c r="D48" s="7"/>
      <c r="E48" s="7"/>
      <c r="F48" s="7" t="s">
        <v>787</v>
      </c>
      <c r="G48" s="7"/>
      <c r="H48" s="7"/>
      <c r="I48" s="7"/>
      <c r="J48" s="7"/>
      <c r="K48" s="7"/>
      <c r="L48" s="9" t="s">
        <v>319</v>
      </c>
      <c r="M48" s="286">
        <v>23.7</v>
      </c>
      <c r="N48" s="283" t="s">
        <v>181</v>
      </c>
      <c r="O48" s="286">
        <v>28.4</v>
      </c>
      <c r="P48" s="286">
        <v>34.200000000000003</v>
      </c>
      <c r="Q48" s="286">
        <v>41.5</v>
      </c>
      <c r="R48" s="283" t="s">
        <v>181</v>
      </c>
      <c r="S48" s="283" t="s">
        <v>181</v>
      </c>
      <c r="T48" s="286">
        <v>25.1</v>
      </c>
      <c r="U48" s="286">
        <v>27.6</v>
      </c>
    </row>
    <row r="49" spans="1:21" ht="16.5" customHeight="1" x14ac:dyDescent="0.2">
      <c r="A49" s="7"/>
      <c r="B49" s="7"/>
      <c r="C49" s="7"/>
      <c r="D49" s="7"/>
      <c r="E49" s="7"/>
      <c r="F49" s="7" t="s">
        <v>836</v>
      </c>
      <c r="G49" s="7"/>
      <c r="H49" s="7"/>
      <c r="I49" s="7"/>
      <c r="J49" s="7"/>
      <c r="K49" s="7"/>
      <c r="L49" s="9" t="s">
        <v>319</v>
      </c>
      <c r="M49" s="286">
        <v>51.6</v>
      </c>
      <c r="N49" s="283" t="s">
        <v>181</v>
      </c>
      <c r="O49" s="286">
        <v>89</v>
      </c>
      <c r="P49" s="287">
        <v>107.2</v>
      </c>
      <c r="Q49" s="286">
        <v>99.4</v>
      </c>
      <c r="R49" s="283" t="s">
        <v>181</v>
      </c>
      <c r="S49" s="283" t="s">
        <v>181</v>
      </c>
      <c r="T49" s="287">
        <v>155.69999999999999</v>
      </c>
      <c r="U49" s="286">
        <v>81.8</v>
      </c>
    </row>
    <row r="50" spans="1:21" ht="16.5" customHeight="1" x14ac:dyDescent="0.2">
      <c r="A50" s="7"/>
      <c r="B50" s="7"/>
      <c r="C50" s="7"/>
      <c r="D50" s="7"/>
      <c r="E50" s="7" t="s">
        <v>837</v>
      </c>
      <c r="F50" s="7"/>
      <c r="G50" s="7"/>
      <c r="H50" s="7"/>
      <c r="I50" s="7"/>
      <c r="J50" s="7"/>
      <c r="K50" s="7"/>
      <c r="L50" s="9" t="s">
        <v>319</v>
      </c>
      <c r="M50" s="287">
        <v>708.7</v>
      </c>
      <c r="N50" s="283" t="s">
        <v>181</v>
      </c>
      <c r="O50" s="287">
        <v>965.2</v>
      </c>
      <c r="P50" s="282">
        <v>1142.8</v>
      </c>
      <c r="Q50" s="287">
        <v>983.1</v>
      </c>
      <c r="R50" s="283" t="s">
        <v>181</v>
      </c>
      <c r="S50" s="283" t="s">
        <v>181</v>
      </c>
      <c r="T50" s="282">
        <v>1388.9</v>
      </c>
      <c r="U50" s="287">
        <v>925.4</v>
      </c>
    </row>
    <row r="51" spans="1:21" ht="16.5" customHeight="1" x14ac:dyDescent="0.2">
      <c r="A51" s="7"/>
      <c r="B51" s="7"/>
      <c r="C51" s="7"/>
      <c r="D51" s="7" t="s">
        <v>205</v>
      </c>
      <c r="E51" s="7"/>
      <c r="F51" s="7"/>
      <c r="G51" s="7"/>
      <c r="H51" s="7"/>
      <c r="I51" s="7"/>
      <c r="J51" s="7"/>
      <c r="K51" s="7"/>
      <c r="L51" s="9"/>
      <c r="M51" s="10"/>
      <c r="N51" s="10"/>
      <c r="O51" s="10"/>
      <c r="P51" s="10"/>
      <c r="Q51" s="10"/>
      <c r="R51" s="10"/>
      <c r="S51" s="10"/>
      <c r="T51" s="10"/>
      <c r="U51" s="10"/>
    </row>
    <row r="52" spans="1:21" ht="16.5" customHeight="1" x14ac:dyDescent="0.2">
      <c r="A52" s="7"/>
      <c r="B52" s="7"/>
      <c r="C52" s="7"/>
      <c r="D52" s="7"/>
      <c r="E52" s="7" t="s">
        <v>759</v>
      </c>
      <c r="F52" s="7"/>
      <c r="G52" s="7"/>
      <c r="H52" s="7"/>
      <c r="I52" s="7"/>
      <c r="J52" s="7"/>
      <c r="K52" s="7"/>
      <c r="L52" s="9"/>
      <c r="M52" s="10"/>
      <c r="N52" s="10"/>
      <c r="O52" s="10"/>
      <c r="P52" s="10"/>
      <c r="Q52" s="10"/>
      <c r="R52" s="10"/>
      <c r="S52" s="10"/>
      <c r="T52" s="10"/>
      <c r="U52" s="10"/>
    </row>
    <row r="53" spans="1:21" ht="16.5" customHeight="1" x14ac:dyDescent="0.2">
      <c r="A53" s="7"/>
      <c r="B53" s="7"/>
      <c r="C53" s="7"/>
      <c r="D53" s="7"/>
      <c r="E53" s="7"/>
      <c r="F53" s="7" t="s">
        <v>790</v>
      </c>
      <c r="G53" s="7"/>
      <c r="H53" s="7"/>
      <c r="I53" s="7"/>
      <c r="J53" s="7"/>
      <c r="K53" s="7"/>
      <c r="L53" s="9" t="s">
        <v>319</v>
      </c>
      <c r="M53" s="287">
        <v>155.6</v>
      </c>
      <c r="N53" s="283" t="s">
        <v>181</v>
      </c>
      <c r="O53" s="287">
        <v>152.9</v>
      </c>
      <c r="P53" s="287">
        <v>131.69999999999999</v>
      </c>
      <c r="Q53" s="287">
        <v>152.5</v>
      </c>
      <c r="R53" s="283" t="s">
        <v>181</v>
      </c>
      <c r="S53" s="283" t="s">
        <v>181</v>
      </c>
      <c r="T53" s="287">
        <v>125.2</v>
      </c>
      <c r="U53" s="287">
        <v>151.19999999999999</v>
      </c>
    </row>
    <row r="54" spans="1:21" ht="16.5" customHeight="1" x14ac:dyDescent="0.2">
      <c r="A54" s="7"/>
      <c r="B54" s="7"/>
      <c r="C54" s="7"/>
      <c r="D54" s="7"/>
      <c r="E54" s="7"/>
      <c r="F54" s="7" t="s">
        <v>783</v>
      </c>
      <c r="G54" s="7"/>
      <c r="H54" s="7"/>
      <c r="I54" s="7"/>
      <c r="J54" s="7"/>
      <c r="K54" s="7"/>
      <c r="L54" s="9" t="s">
        <v>319</v>
      </c>
      <c r="M54" s="287">
        <v>163.30000000000001</v>
      </c>
      <c r="N54" s="283" t="s">
        <v>181</v>
      </c>
      <c r="O54" s="287">
        <v>168.6</v>
      </c>
      <c r="P54" s="287">
        <v>153.1</v>
      </c>
      <c r="Q54" s="287">
        <v>168.6</v>
      </c>
      <c r="R54" s="283" t="s">
        <v>181</v>
      </c>
      <c r="S54" s="283" t="s">
        <v>181</v>
      </c>
      <c r="T54" s="287">
        <v>180.5</v>
      </c>
      <c r="U54" s="287">
        <v>164</v>
      </c>
    </row>
    <row r="55" spans="1:21" ht="29.45" customHeight="1" x14ac:dyDescent="0.2">
      <c r="A55" s="7"/>
      <c r="B55" s="7"/>
      <c r="C55" s="7"/>
      <c r="D55" s="7"/>
      <c r="E55" s="7"/>
      <c r="F55" s="351" t="s">
        <v>800</v>
      </c>
      <c r="G55" s="351"/>
      <c r="H55" s="351"/>
      <c r="I55" s="351"/>
      <c r="J55" s="351"/>
      <c r="K55" s="351"/>
      <c r="L55" s="9" t="s">
        <v>319</v>
      </c>
      <c r="M55" s="286">
        <v>36.299999999999997</v>
      </c>
      <c r="N55" s="283" t="s">
        <v>181</v>
      </c>
      <c r="O55" s="286">
        <v>42.5</v>
      </c>
      <c r="P55" s="286">
        <v>46.4</v>
      </c>
      <c r="Q55" s="286">
        <v>41.5</v>
      </c>
      <c r="R55" s="283" t="s">
        <v>181</v>
      </c>
      <c r="S55" s="283" t="s">
        <v>181</v>
      </c>
      <c r="T55" s="286">
        <v>53.5</v>
      </c>
      <c r="U55" s="286">
        <v>40.299999999999997</v>
      </c>
    </row>
    <row r="56" spans="1:21" ht="29.45" customHeight="1" x14ac:dyDescent="0.2">
      <c r="A56" s="7"/>
      <c r="B56" s="7"/>
      <c r="C56" s="7"/>
      <c r="D56" s="7"/>
      <c r="E56" s="7"/>
      <c r="F56" s="351" t="s">
        <v>832</v>
      </c>
      <c r="G56" s="351"/>
      <c r="H56" s="351"/>
      <c r="I56" s="351"/>
      <c r="J56" s="351"/>
      <c r="K56" s="351"/>
      <c r="L56" s="9" t="s">
        <v>319</v>
      </c>
      <c r="M56" s="286">
        <v>23.7</v>
      </c>
      <c r="N56" s="283" t="s">
        <v>181</v>
      </c>
      <c r="O56" s="286">
        <v>22.1</v>
      </c>
      <c r="P56" s="286">
        <v>21.3</v>
      </c>
      <c r="Q56" s="286">
        <v>24.4</v>
      </c>
      <c r="R56" s="283" t="s">
        <v>181</v>
      </c>
      <c r="S56" s="283" t="s">
        <v>181</v>
      </c>
      <c r="T56" s="286">
        <v>25.5</v>
      </c>
      <c r="U56" s="286">
        <v>23</v>
      </c>
    </row>
    <row r="57" spans="1:21" ht="16.5" customHeight="1" x14ac:dyDescent="0.2">
      <c r="A57" s="7"/>
      <c r="B57" s="7"/>
      <c r="C57" s="7"/>
      <c r="D57" s="7"/>
      <c r="E57" s="7"/>
      <c r="F57" s="7" t="s">
        <v>833</v>
      </c>
      <c r="G57" s="7"/>
      <c r="H57" s="7"/>
      <c r="I57" s="7"/>
      <c r="J57" s="7"/>
      <c r="K57" s="7"/>
      <c r="L57" s="9" t="s">
        <v>319</v>
      </c>
      <c r="M57" s="286">
        <v>52</v>
      </c>
      <c r="N57" s="283" t="s">
        <v>181</v>
      </c>
      <c r="O57" s="286">
        <v>49.6</v>
      </c>
      <c r="P57" s="286">
        <v>55.9</v>
      </c>
      <c r="Q57" s="286">
        <v>53.8</v>
      </c>
      <c r="R57" s="283" t="s">
        <v>181</v>
      </c>
      <c r="S57" s="283" t="s">
        <v>181</v>
      </c>
      <c r="T57" s="286">
        <v>49.7</v>
      </c>
      <c r="U57" s="286">
        <v>52.1</v>
      </c>
    </row>
    <row r="58" spans="1:21" ht="16.5" customHeight="1" x14ac:dyDescent="0.2">
      <c r="A58" s="7"/>
      <c r="B58" s="7"/>
      <c r="C58" s="7"/>
      <c r="D58" s="7"/>
      <c r="E58" s="7"/>
      <c r="F58" s="7" t="s">
        <v>792</v>
      </c>
      <c r="G58" s="7"/>
      <c r="H58" s="7"/>
      <c r="I58" s="7"/>
      <c r="J58" s="7"/>
      <c r="K58" s="7"/>
      <c r="L58" s="9" t="s">
        <v>319</v>
      </c>
      <c r="M58" s="286">
        <v>20.5</v>
      </c>
      <c r="N58" s="283" t="s">
        <v>181</v>
      </c>
      <c r="O58" s="286">
        <v>20.7</v>
      </c>
      <c r="P58" s="286">
        <v>19.100000000000001</v>
      </c>
      <c r="Q58" s="286">
        <v>21.7</v>
      </c>
      <c r="R58" s="283" t="s">
        <v>181</v>
      </c>
      <c r="S58" s="283" t="s">
        <v>181</v>
      </c>
      <c r="T58" s="286">
        <v>18.5</v>
      </c>
      <c r="U58" s="286">
        <v>20.399999999999999</v>
      </c>
    </row>
    <row r="59" spans="1:21" ht="16.5" customHeight="1" x14ac:dyDescent="0.2">
      <c r="A59" s="7"/>
      <c r="B59" s="7"/>
      <c r="C59" s="7"/>
      <c r="D59" s="7"/>
      <c r="E59" s="7"/>
      <c r="F59" s="7" t="s">
        <v>834</v>
      </c>
      <c r="G59" s="7"/>
      <c r="H59" s="7"/>
      <c r="I59" s="7"/>
      <c r="J59" s="7"/>
      <c r="K59" s="7"/>
      <c r="L59" s="9" t="s">
        <v>319</v>
      </c>
      <c r="M59" s="285">
        <v>8.8000000000000007</v>
      </c>
      <c r="N59" s="283" t="s">
        <v>181</v>
      </c>
      <c r="O59" s="285">
        <v>6.8</v>
      </c>
      <c r="P59" s="286">
        <v>10.4</v>
      </c>
      <c r="Q59" s="285">
        <v>8.1</v>
      </c>
      <c r="R59" s="283" t="s">
        <v>181</v>
      </c>
      <c r="S59" s="283" t="s">
        <v>181</v>
      </c>
      <c r="T59" s="285">
        <v>6.2</v>
      </c>
      <c r="U59" s="285">
        <v>8.4</v>
      </c>
    </row>
    <row r="60" spans="1:21" ht="29.45" customHeight="1" x14ac:dyDescent="0.2">
      <c r="A60" s="7"/>
      <c r="B60" s="7"/>
      <c r="C60" s="7"/>
      <c r="D60" s="7"/>
      <c r="E60" s="7"/>
      <c r="F60" s="351" t="s">
        <v>797</v>
      </c>
      <c r="G60" s="351"/>
      <c r="H60" s="351"/>
      <c r="I60" s="351"/>
      <c r="J60" s="351"/>
      <c r="K60" s="351"/>
      <c r="L60" s="9" t="s">
        <v>319</v>
      </c>
      <c r="M60" s="285">
        <v>2.4</v>
      </c>
      <c r="N60" s="283" t="s">
        <v>181</v>
      </c>
      <c r="O60" s="285">
        <v>2.5</v>
      </c>
      <c r="P60" s="285">
        <v>1.4</v>
      </c>
      <c r="Q60" s="285">
        <v>1.8</v>
      </c>
      <c r="R60" s="283" t="s">
        <v>181</v>
      </c>
      <c r="S60" s="283" t="s">
        <v>181</v>
      </c>
      <c r="T60" s="285">
        <v>2.8</v>
      </c>
      <c r="U60" s="285">
        <v>2.2000000000000002</v>
      </c>
    </row>
    <row r="61" spans="1:21" ht="29.45" customHeight="1" x14ac:dyDescent="0.2">
      <c r="A61" s="7"/>
      <c r="B61" s="7"/>
      <c r="C61" s="7"/>
      <c r="D61" s="7"/>
      <c r="E61" s="7"/>
      <c r="F61" s="351" t="s">
        <v>835</v>
      </c>
      <c r="G61" s="351"/>
      <c r="H61" s="351"/>
      <c r="I61" s="351"/>
      <c r="J61" s="351"/>
      <c r="K61" s="351"/>
      <c r="L61" s="9" t="s">
        <v>319</v>
      </c>
      <c r="M61" s="286">
        <v>10.4</v>
      </c>
      <c r="N61" s="283" t="s">
        <v>181</v>
      </c>
      <c r="O61" s="285">
        <v>7.6</v>
      </c>
      <c r="P61" s="285">
        <v>8.1</v>
      </c>
      <c r="Q61" s="285">
        <v>8.6</v>
      </c>
      <c r="R61" s="283" t="s">
        <v>181</v>
      </c>
      <c r="S61" s="283" t="s">
        <v>181</v>
      </c>
      <c r="T61" s="285">
        <v>8.4</v>
      </c>
      <c r="U61" s="285">
        <v>9.1</v>
      </c>
    </row>
    <row r="62" spans="1:21" ht="16.5" customHeight="1" x14ac:dyDescent="0.2">
      <c r="A62" s="7"/>
      <c r="B62" s="7"/>
      <c r="C62" s="7"/>
      <c r="D62" s="7"/>
      <c r="E62" s="7"/>
      <c r="F62" s="7" t="s">
        <v>787</v>
      </c>
      <c r="G62" s="7"/>
      <c r="H62" s="7"/>
      <c r="I62" s="7"/>
      <c r="J62" s="7"/>
      <c r="K62" s="7"/>
      <c r="L62" s="9" t="s">
        <v>319</v>
      </c>
      <c r="M62" s="286">
        <v>29.9</v>
      </c>
      <c r="N62" s="283" t="s">
        <v>181</v>
      </c>
      <c r="O62" s="286">
        <v>29.5</v>
      </c>
      <c r="P62" s="286">
        <v>32.700000000000003</v>
      </c>
      <c r="Q62" s="286">
        <v>38.200000000000003</v>
      </c>
      <c r="R62" s="283" t="s">
        <v>181</v>
      </c>
      <c r="S62" s="283" t="s">
        <v>181</v>
      </c>
      <c r="T62" s="286">
        <v>19.5</v>
      </c>
      <c r="U62" s="286">
        <v>31.1</v>
      </c>
    </row>
    <row r="63" spans="1:21" ht="16.5" customHeight="1" x14ac:dyDescent="0.2">
      <c r="A63" s="7"/>
      <c r="B63" s="7"/>
      <c r="C63" s="7"/>
      <c r="D63" s="7"/>
      <c r="E63" s="7"/>
      <c r="F63" s="7" t="s">
        <v>836</v>
      </c>
      <c r="G63" s="7"/>
      <c r="H63" s="7"/>
      <c r="I63" s="7"/>
      <c r="J63" s="7"/>
      <c r="K63" s="7"/>
      <c r="L63" s="9" t="s">
        <v>319</v>
      </c>
      <c r="M63" s="286">
        <v>58.8</v>
      </c>
      <c r="N63" s="283" t="s">
        <v>181</v>
      </c>
      <c r="O63" s="286">
        <v>54.4</v>
      </c>
      <c r="P63" s="286">
        <v>46.6</v>
      </c>
      <c r="Q63" s="286">
        <v>65</v>
      </c>
      <c r="R63" s="283" t="s">
        <v>181</v>
      </c>
      <c r="S63" s="283" t="s">
        <v>181</v>
      </c>
      <c r="T63" s="286">
        <v>49.8</v>
      </c>
      <c r="U63" s="286">
        <v>56.7</v>
      </c>
    </row>
    <row r="64" spans="1:21" ht="16.5" customHeight="1" x14ac:dyDescent="0.2">
      <c r="A64" s="7"/>
      <c r="B64" s="7"/>
      <c r="C64" s="7"/>
      <c r="D64" s="7"/>
      <c r="E64" s="7" t="s">
        <v>837</v>
      </c>
      <c r="F64" s="7"/>
      <c r="G64" s="7"/>
      <c r="H64" s="7"/>
      <c r="I64" s="7"/>
      <c r="J64" s="7"/>
      <c r="K64" s="7"/>
      <c r="L64" s="9" t="s">
        <v>319</v>
      </c>
      <c r="M64" s="287">
        <v>561.6</v>
      </c>
      <c r="N64" s="283" t="s">
        <v>181</v>
      </c>
      <c r="O64" s="287">
        <v>557.20000000000005</v>
      </c>
      <c r="P64" s="287">
        <v>526.79999999999995</v>
      </c>
      <c r="Q64" s="287">
        <v>584.20000000000005</v>
      </c>
      <c r="R64" s="283" t="s">
        <v>181</v>
      </c>
      <c r="S64" s="283" t="s">
        <v>181</v>
      </c>
      <c r="T64" s="287">
        <v>539.6</v>
      </c>
      <c r="U64" s="287">
        <v>558.5</v>
      </c>
    </row>
    <row r="65" spans="1:21" ht="16.5" customHeight="1" x14ac:dyDescent="0.2">
      <c r="A65" s="7"/>
      <c r="B65" s="7"/>
      <c r="C65" s="7" t="s">
        <v>546</v>
      </c>
      <c r="D65" s="7"/>
      <c r="E65" s="7"/>
      <c r="F65" s="7"/>
      <c r="G65" s="7"/>
      <c r="H65" s="7"/>
      <c r="I65" s="7"/>
      <c r="J65" s="7"/>
      <c r="K65" s="7"/>
      <c r="L65" s="9"/>
      <c r="M65" s="10"/>
      <c r="N65" s="10"/>
      <c r="O65" s="10"/>
      <c r="P65" s="10"/>
      <c r="Q65" s="10"/>
      <c r="R65" s="10"/>
      <c r="S65" s="10"/>
      <c r="T65" s="10"/>
      <c r="U65" s="10"/>
    </row>
    <row r="66" spans="1:21" ht="16.5" customHeight="1" x14ac:dyDescent="0.2">
      <c r="A66" s="7"/>
      <c r="B66" s="7"/>
      <c r="C66" s="7"/>
      <c r="D66" s="7" t="s">
        <v>204</v>
      </c>
      <c r="E66" s="7"/>
      <c r="F66" s="7"/>
      <c r="G66" s="7"/>
      <c r="H66" s="7"/>
      <c r="I66" s="7"/>
      <c r="J66" s="7"/>
      <c r="K66" s="7"/>
      <c r="L66" s="9"/>
      <c r="M66" s="10"/>
      <c r="N66" s="10"/>
      <c r="O66" s="10"/>
      <c r="P66" s="10"/>
      <c r="Q66" s="10"/>
      <c r="R66" s="10"/>
      <c r="S66" s="10"/>
      <c r="T66" s="10"/>
      <c r="U66" s="10"/>
    </row>
    <row r="67" spans="1:21" ht="16.5" customHeight="1" x14ac:dyDescent="0.2">
      <c r="A67" s="7"/>
      <c r="B67" s="7"/>
      <c r="C67" s="7"/>
      <c r="D67" s="7"/>
      <c r="E67" s="7" t="s">
        <v>759</v>
      </c>
      <c r="F67" s="7"/>
      <c r="G67" s="7"/>
      <c r="H67" s="7"/>
      <c r="I67" s="7"/>
      <c r="J67" s="7"/>
      <c r="K67" s="7"/>
      <c r="L67" s="9"/>
      <c r="M67" s="10"/>
      <c r="N67" s="10"/>
      <c r="O67" s="10"/>
      <c r="P67" s="10"/>
      <c r="Q67" s="10"/>
      <c r="R67" s="10"/>
      <c r="S67" s="10"/>
      <c r="T67" s="10"/>
      <c r="U67" s="10"/>
    </row>
    <row r="68" spans="1:21" ht="16.5" customHeight="1" x14ac:dyDescent="0.2">
      <c r="A68" s="7"/>
      <c r="B68" s="7"/>
      <c r="C68" s="7"/>
      <c r="D68" s="7"/>
      <c r="E68" s="7"/>
      <c r="F68" s="7" t="s">
        <v>790</v>
      </c>
      <c r="G68" s="7"/>
      <c r="H68" s="7"/>
      <c r="I68" s="7"/>
      <c r="J68" s="7"/>
      <c r="K68" s="7"/>
      <c r="L68" s="9" t="s">
        <v>319</v>
      </c>
      <c r="M68" s="287">
        <v>171.2</v>
      </c>
      <c r="N68" s="283" t="s">
        <v>181</v>
      </c>
      <c r="O68" s="287">
        <v>232.8</v>
      </c>
      <c r="P68" s="287">
        <v>301.2</v>
      </c>
      <c r="Q68" s="287">
        <v>270.8</v>
      </c>
      <c r="R68" s="283" t="s">
        <v>181</v>
      </c>
      <c r="S68" s="283" t="s">
        <v>181</v>
      </c>
      <c r="T68" s="287">
        <v>348.6</v>
      </c>
      <c r="U68" s="287">
        <v>230.9</v>
      </c>
    </row>
    <row r="69" spans="1:21" ht="16.5" customHeight="1" x14ac:dyDescent="0.2">
      <c r="A69" s="7"/>
      <c r="B69" s="7"/>
      <c r="C69" s="7"/>
      <c r="D69" s="7"/>
      <c r="E69" s="7"/>
      <c r="F69" s="7" t="s">
        <v>783</v>
      </c>
      <c r="G69" s="7"/>
      <c r="H69" s="7"/>
      <c r="I69" s="7"/>
      <c r="J69" s="7"/>
      <c r="K69" s="7"/>
      <c r="L69" s="9" t="s">
        <v>319</v>
      </c>
      <c r="M69" s="287">
        <v>183</v>
      </c>
      <c r="N69" s="283" t="s">
        <v>181</v>
      </c>
      <c r="O69" s="287">
        <v>250.5</v>
      </c>
      <c r="P69" s="287">
        <v>224.5</v>
      </c>
      <c r="Q69" s="287">
        <v>220.4</v>
      </c>
      <c r="R69" s="283" t="s">
        <v>181</v>
      </c>
      <c r="S69" s="283" t="s">
        <v>181</v>
      </c>
      <c r="T69" s="287">
        <v>321.39999999999998</v>
      </c>
      <c r="U69" s="287">
        <v>224.2</v>
      </c>
    </row>
    <row r="70" spans="1:21" ht="29.45" customHeight="1" x14ac:dyDescent="0.2">
      <c r="A70" s="7"/>
      <c r="B70" s="7"/>
      <c r="C70" s="7"/>
      <c r="D70" s="7"/>
      <c r="E70" s="7"/>
      <c r="F70" s="351" t="s">
        <v>800</v>
      </c>
      <c r="G70" s="351"/>
      <c r="H70" s="351"/>
      <c r="I70" s="351"/>
      <c r="J70" s="351"/>
      <c r="K70" s="351"/>
      <c r="L70" s="9" t="s">
        <v>319</v>
      </c>
      <c r="M70" s="286">
        <v>61.7</v>
      </c>
      <c r="N70" s="283" t="s">
        <v>181</v>
      </c>
      <c r="O70" s="286">
        <v>67.099999999999994</v>
      </c>
      <c r="P70" s="287">
        <v>112.5</v>
      </c>
      <c r="Q70" s="286">
        <v>82.8</v>
      </c>
      <c r="R70" s="283" t="s">
        <v>181</v>
      </c>
      <c r="S70" s="283" t="s">
        <v>181</v>
      </c>
      <c r="T70" s="287">
        <v>123</v>
      </c>
      <c r="U70" s="286">
        <v>78.8</v>
      </c>
    </row>
    <row r="71" spans="1:21" ht="29.45" customHeight="1" x14ac:dyDescent="0.2">
      <c r="A71" s="7"/>
      <c r="B71" s="7"/>
      <c r="C71" s="7"/>
      <c r="D71" s="7"/>
      <c r="E71" s="7"/>
      <c r="F71" s="351" t="s">
        <v>832</v>
      </c>
      <c r="G71" s="351"/>
      <c r="H71" s="351"/>
      <c r="I71" s="351"/>
      <c r="J71" s="351"/>
      <c r="K71" s="351"/>
      <c r="L71" s="9" t="s">
        <v>319</v>
      </c>
      <c r="M71" s="286">
        <v>45.1</v>
      </c>
      <c r="N71" s="283" t="s">
        <v>181</v>
      </c>
      <c r="O71" s="286">
        <v>96.1</v>
      </c>
      <c r="P71" s="287">
        <v>144.69999999999999</v>
      </c>
      <c r="Q71" s="286">
        <v>82.3</v>
      </c>
      <c r="R71" s="283" t="s">
        <v>181</v>
      </c>
      <c r="S71" s="283" t="s">
        <v>181</v>
      </c>
      <c r="T71" s="287">
        <v>183.9</v>
      </c>
      <c r="U71" s="286">
        <v>88.5</v>
      </c>
    </row>
    <row r="72" spans="1:21" ht="16.5" customHeight="1" x14ac:dyDescent="0.2">
      <c r="A72" s="7"/>
      <c r="B72" s="7"/>
      <c r="C72" s="7"/>
      <c r="D72" s="7"/>
      <c r="E72" s="7"/>
      <c r="F72" s="7" t="s">
        <v>833</v>
      </c>
      <c r="G72" s="7"/>
      <c r="H72" s="7"/>
      <c r="I72" s="7"/>
      <c r="J72" s="7"/>
      <c r="K72" s="7"/>
      <c r="L72" s="9" t="s">
        <v>319</v>
      </c>
      <c r="M72" s="286">
        <v>95.8</v>
      </c>
      <c r="N72" s="283" t="s">
        <v>181</v>
      </c>
      <c r="O72" s="286">
        <v>96</v>
      </c>
      <c r="P72" s="287">
        <v>111.5</v>
      </c>
      <c r="Q72" s="287">
        <v>100</v>
      </c>
      <c r="R72" s="283" t="s">
        <v>181</v>
      </c>
      <c r="S72" s="283" t="s">
        <v>181</v>
      </c>
      <c r="T72" s="287">
        <v>157.9</v>
      </c>
      <c r="U72" s="287">
        <v>104.5</v>
      </c>
    </row>
    <row r="73" spans="1:21" ht="16.5" customHeight="1" x14ac:dyDescent="0.2">
      <c r="A73" s="7"/>
      <c r="B73" s="7"/>
      <c r="C73" s="7"/>
      <c r="D73" s="7"/>
      <c r="E73" s="7"/>
      <c r="F73" s="7" t="s">
        <v>792</v>
      </c>
      <c r="G73" s="7"/>
      <c r="H73" s="7"/>
      <c r="I73" s="7"/>
      <c r="J73" s="7"/>
      <c r="K73" s="7"/>
      <c r="L73" s="9" t="s">
        <v>319</v>
      </c>
      <c r="M73" s="286">
        <v>32.200000000000003</v>
      </c>
      <c r="N73" s="283" t="s">
        <v>181</v>
      </c>
      <c r="O73" s="286">
        <v>43.3</v>
      </c>
      <c r="P73" s="286">
        <v>55.8</v>
      </c>
      <c r="Q73" s="286">
        <v>44.3</v>
      </c>
      <c r="R73" s="283" t="s">
        <v>181</v>
      </c>
      <c r="S73" s="283" t="s">
        <v>181</v>
      </c>
      <c r="T73" s="286">
        <v>62.6</v>
      </c>
      <c r="U73" s="286">
        <v>42.4</v>
      </c>
    </row>
    <row r="74" spans="1:21" ht="16.5" customHeight="1" x14ac:dyDescent="0.2">
      <c r="A74" s="7"/>
      <c r="B74" s="7"/>
      <c r="C74" s="7"/>
      <c r="D74" s="7"/>
      <c r="E74" s="7"/>
      <c r="F74" s="7" t="s">
        <v>834</v>
      </c>
      <c r="G74" s="7"/>
      <c r="H74" s="7"/>
      <c r="I74" s="7"/>
      <c r="J74" s="7"/>
      <c r="K74" s="7"/>
      <c r="L74" s="9" t="s">
        <v>319</v>
      </c>
      <c r="M74" s="286">
        <v>10.5</v>
      </c>
      <c r="N74" s="283" t="s">
        <v>181</v>
      </c>
      <c r="O74" s="286">
        <v>13.8</v>
      </c>
      <c r="P74" s="286">
        <v>39.1</v>
      </c>
      <c r="Q74" s="283" t="s">
        <v>150</v>
      </c>
      <c r="R74" s="283" t="s">
        <v>181</v>
      </c>
      <c r="S74" s="283" t="s">
        <v>181</v>
      </c>
      <c r="T74" s="286">
        <v>44</v>
      </c>
      <c r="U74" s="286">
        <v>18.600000000000001</v>
      </c>
    </row>
    <row r="75" spans="1:21" ht="29.45" customHeight="1" x14ac:dyDescent="0.2">
      <c r="A75" s="7"/>
      <c r="B75" s="7"/>
      <c r="C75" s="7"/>
      <c r="D75" s="7"/>
      <c r="E75" s="7"/>
      <c r="F75" s="351" t="s">
        <v>797</v>
      </c>
      <c r="G75" s="351"/>
      <c r="H75" s="351"/>
      <c r="I75" s="351"/>
      <c r="J75" s="351"/>
      <c r="K75" s="351"/>
      <c r="L75" s="9" t="s">
        <v>319</v>
      </c>
      <c r="M75" s="285">
        <v>3.2</v>
      </c>
      <c r="N75" s="283" t="s">
        <v>181</v>
      </c>
      <c r="O75" s="285">
        <v>5</v>
      </c>
      <c r="P75" s="285">
        <v>4.9000000000000004</v>
      </c>
      <c r="Q75" s="283" t="s">
        <v>150</v>
      </c>
      <c r="R75" s="283" t="s">
        <v>181</v>
      </c>
      <c r="S75" s="283" t="s">
        <v>181</v>
      </c>
      <c r="T75" s="286">
        <v>11.5</v>
      </c>
      <c r="U75" s="285">
        <v>4.8</v>
      </c>
    </row>
    <row r="76" spans="1:21" ht="29.45" customHeight="1" x14ac:dyDescent="0.2">
      <c r="A76" s="7"/>
      <c r="B76" s="7"/>
      <c r="C76" s="7"/>
      <c r="D76" s="7"/>
      <c r="E76" s="7"/>
      <c r="F76" s="351" t="s">
        <v>835</v>
      </c>
      <c r="G76" s="351"/>
      <c r="H76" s="351"/>
      <c r="I76" s="351"/>
      <c r="J76" s="351"/>
      <c r="K76" s="351"/>
      <c r="L76" s="9" t="s">
        <v>319</v>
      </c>
      <c r="M76" s="286">
        <v>16.5</v>
      </c>
      <c r="N76" s="283" t="s">
        <v>181</v>
      </c>
      <c r="O76" s="286">
        <v>20.2</v>
      </c>
      <c r="P76" s="286">
        <v>23</v>
      </c>
      <c r="Q76" s="286">
        <v>21.6</v>
      </c>
      <c r="R76" s="283" t="s">
        <v>181</v>
      </c>
      <c r="S76" s="283" t="s">
        <v>181</v>
      </c>
      <c r="T76" s="286">
        <v>26.7</v>
      </c>
      <c r="U76" s="286">
        <v>19.8</v>
      </c>
    </row>
    <row r="77" spans="1:21" ht="16.5" customHeight="1" x14ac:dyDescent="0.2">
      <c r="A77" s="7"/>
      <c r="B77" s="7"/>
      <c r="C77" s="7"/>
      <c r="D77" s="7"/>
      <c r="E77" s="7"/>
      <c r="F77" s="7" t="s">
        <v>787</v>
      </c>
      <c r="G77" s="7"/>
      <c r="H77" s="7"/>
      <c r="I77" s="7"/>
      <c r="J77" s="7"/>
      <c r="K77" s="7"/>
      <c r="L77" s="9" t="s">
        <v>319</v>
      </c>
      <c r="M77" s="286">
        <v>23.4</v>
      </c>
      <c r="N77" s="283" t="s">
        <v>181</v>
      </c>
      <c r="O77" s="286">
        <v>21.2</v>
      </c>
      <c r="P77" s="286">
        <v>32.5</v>
      </c>
      <c r="Q77" s="286">
        <v>45.8</v>
      </c>
      <c r="R77" s="283" t="s">
        <v>181</v>
      </c>
      <c r="S77" s="283" t="s">
        <v>181</v>
      </c>
      <c r="T77" s="286">
        <v>28.1</v>
      </c>
      <c r="U77" s="286">
        <v>25.8</v>
      </c>
    </row>
    <row r="78" spans="1:21" ht="16.5" customHeight="1" x14ac:dyDescent="0.2">
      <c r="A78" s="7"/>
      <c r="B78" s="7"/>
      <c r="C78" s="7"/>
      <c r="D78" s="7"/>
      <c r="E78" s="7"/>
      <c r="F78" s="7" t="s">
        <v>836</v>
      </c>
      <c r="G78" s="7"/>
      <c r="H78" s="7"/>
      <c r="I78" s="7"/>
      <c r="J78" s="7"/>
      <c r="K78" s="7"/>
      <c r="L78" s="9" t="s">
        <v>319</v>
      </c>
      <c r="M78" s="286">
        <v>47.5</v>
      </c>
      <c r="N78" s="283" t="s">
        <v>181</v>
      </c>
      <c r="O78" s="286">
        <v>86</v>
      </c>
      <c r="P78" s="287">
        <v>102.3</v>
      </c>
      <c r="Q78" s="286">
        <v>89.8</v>
      </c>
      <c r="R78" s="283" t="s">
        <v>181</v>
      </c>
      <c r="S78" s="283" t="s">
        <v>181</v>
      </c>
      <c r="T78" s="287">
        <v>156.80000000000001</v>
      </c>
      <c r="U78" s="286">
        <v>78.400000000000006</v>
      </c>
    </row>
    <row r="79" spans="1:21" ht="16.5" customHeight="1" x14ac:dyDescent="0.2">
      <c r="A79" s="7"/>
      <c r="B79" s="7"/>
      <c r="C79" s="7"/>
      <c r="D79" s="7"/>
      <c r="E79" s="7" t="s">
        <v>837</v>
      </c>
      <c r="F79" s="7"/>
      <c r="G79" s="7"/>
      <c r="H79" s="7"/>
      <c r="I79" s="7"/>
      <c r="J79" s="7"/>
      <c r="K79" s="7"/>
      <c r="L79" s="9" t="s">
        <v>319</v>
      </c>
      <c r="M79" s="287">
        <v>690.2</v>
      </c>
      <c r="N79" s="283" t="s">
        <v>181</v>
      </c>
      <c r="O79" s="287">
        <v>932.1</v>
      </c>
      <c r="P79" s="282">
        <v>1151.9000000000001</v>
      </c>
      <c r="Q79" s="287">
        <v>972.9</v>
      </c>
      <c r="R79" s="283" t="s">
        <v>181</v>
      </c>
      <c r="S79" s="283" t="s">
        <v>181</v>
      </c>
      <c r="T79" s="282">
        <v>1464.5</v>
      </c>
      <c r="U79" s="287">
        <v>916.9</v>
      </c>
    </row>
    <row r="80" spans="1:21" ht="16.5" customHeight="1" x14ac:dyDescent="0.2">
      <c r="A80" s="7"/>
      <c r="B80" s="7"/>
      <c r="C80" s="7"/>
      <c r="D80" s="7" t="s">
        <v>205</v>
      </c>
      <c r="E80" s="7"/>
      <c r="F80" s="7"/>
      <c r="G80" s="7"/>
      <c r="H80" s="7"/>
      <c r="I80" s="7"/>
      <c r="J80" s="7"/>
      <c r="K80" s="7"/>
      <c r="L80" s="9"/>
      <c r="M80" s="10"/>
      <c r="N80" s="10"/>
      <c r="O80" s="10"/>
      <c r="P80" s="10"/>
      <c r="Q80" s="10"/>
      <c r="R80" s="10"/>
      <c r="S80" s="10"/>
      <c r="T80" s="10"/>
      <c r="U80" s="10"/>
    </row>
    <row r="81" spans="1:21" ht="16.5" customHeight="1" x14ac:dyDescent="0.2">
      <c r="A81" s="7"/>
      <c r="B81" s="7"/>
      <c r="C81" s="7"/>
      <c r="D81" s="7"/>
      <c r="E81" s="7" t="s">
        <v>759</v>
      </c>
      <c r="F81" s="7"/>
      <c r="G81" s="7"/>
      <c r="H81" s="7"/>
      <c r="I81" s="7"/>
      <c r="J81" s="7"/>
      <c r="K81" s="7"/>
      <c r="L81" s="9"/>
      <c r="M81" s="10"/>
      <c r="N81" s="10"/>
      <c r="O81" s="10"/>
      <c r="P81" s="10"/>
      <c r="Q81" s="10"/>
      <c r="R81" s="10"/>
      <c r="S81" s="10"/>
      <c r="T81" s="10"/>
      <c r="U81" s="10"/>
    </row>
    <row r="82" spans="1:21" ht="16.5" customHeight="1" x14ac:dyDescent="0.2">
      <c r="A82" s="7"/>
      <c r="B82" s="7"/>
      <c r="C82" s="7"/>
      <c r="D82" s="7"/>
      <c r="E82" s="7"/>
      <c r="F82" s="7" t="s">
        <v>790</v>
      </c>
      <c r="G82" s="7"/>
      <c r="H82" s="7"/>
      <c r="I82" s="7"/>
      <c r="J82" s="7"/>
      <c r="K82" s="7"/>
      <c r="L82" s="9" t="s">
        <v>319</v>
      </c>
      <c r="M82" s="287">
        <v>163</v>
      </c>
      <c r="N82" s="283" t="s">
        <v>181</v>
      </c>
      <c r="O82" s="287">
        <v>158.9</v>
      </c>
      <c r="P82" s="287">
        <v>139.6</v>
      </c>
      <c r="Q82" s="287">
        <v>160.69999999999999</v>
      </c>
      <c r="R82" s="283" t="s">
        <v>181</v>
      </c>
      <c r="S82" s="283" t="s">
        <v>181</v>
      </c>
      <c r="T82" s="287">
        <v>128</v>
      </c>
      <c r="U82" s="287">
        <v>158.4</v>
      </c>
    </row>
    <row r="83" spans="1:21" ht="16.5" customHeight="1" x14ac:dyDescent="0.2">
      <c r="A83" s="7"/>
      <c r="B83" s="7"/>
      <c r="C83" s="7"/>
      <c r="D83" s="7"/>
      <c r="E83" s="7"/>
      <c r="F83" s="7" t="s">
        <v>783</v>
      </c>
      <c r="G83" s="7"/>
      <c r="H83" s="7"/>
      <c r="I83" s="7"/>
      <c r="J83" s="7"/>
      <c r="K83" s="7"/>
      <c r="L83" s="9" t="s">
        <v>319</v>
      </c>
      <c r="M83" s="287">
        <v>164.9</v>
      </c>
      <c r="N83" s="283" t="s">
        <v>181</v>
      </c>
      <c r="O83" s="287">
        <v>170.2</v>
      </c>
      <c r="P83" s="287">
        <v>157.4</v>
      </c>
      <c r="Q83" s="287">
        <v>169.4</v>
      </c>
      <c r="R83" s="283" t="s">
        <v>181</v>
      </c>
      <c r="S83" s="283" t="s">
        <v>181</v>
      </c>
      <c r="T83" s="287">
        <v>183.4</v>
      </c>
      <c r="U83" s="287">
        <v>165.9</v>
      </c>
    </row>
    <row r="84" spans="1:21" ht="29.45" customHeight="1" x14ac:dyDescent="0.2">
      <c r="A84" s="7"/>
      <c r="B84" s="7"/>
      <c r="C84" s="7"/>
      <c r="D84" s="7"/>
      <c r="E84" s="7"/>
      <c r="F84" s="351" t="s">
        <v>800</v>
      </c>
      <c r="G84" s="351"/>
      <c r="H84" s="351"/>
      <c r="I84" s="351"/>
      <c r="J84" s="351"/>
      <c r="K84" s="351"/>
      <c r="L84" s="9" t="s">
        <v>319</v>
      </c>
      <c r="M84" s="286">
        <v>36.700000000000003</v>
      </c>
      <c r="N84" s="283" t="s">
        <v>181</v>
      </c>
      <c r="O84" s="286">
        <v>42.2</v>
      </c>
      <c r="P84" s="286">
        <v>45.4</v>
      </c>
      <c r="Q84" s="286">
        <v>41</v>
      </c>
      <c r="R84" s="283" t="s">
        <v>181</v>
      </c>
      <c r="S84" s="283" t="s">
        <v>181</v>
      </c>
      <c r="T84" s="286">
        <v>54.8</v>
      </c>
      <c r="U84" s="286">
        <v>40.1</v>
      </c>
    </row>
    <row r="85" spans="1:21" ht="29.45" customHeight="1" x14ac:dyDescent="0.2">
      <c r="A85" s="7"/>
      <c r="B85" s="7"/>
      <c r="C85" s="7"/>
      <c r="D85" s="7"/>
      <c r="E85" s="7"/>
      <c r="F85" s="351" t="s">
        <v>832</v>
      </c>
      <c r="G85" s="351"/>
      <c r="H85" s="351"/>
      <c r="I85" s="351"/>
      <c r="J85" s="351"/>
      <c r="K85" s="351"/>
      <c r="L85" s="9" t="s">
        <v>319</v>
      </c>
      <c r="M85" s="286">
        <v>23.6</v>
      </c>
      <c r="N85" s="283" t="s">
        <v>181</v>
      </c>
      <c r="O85" s="286">
        <v>22.2</v>
      </c>
      <c r="P85" s="286">
        <v>21.3</v>
      </c>
      <c r="Q85" s="286">
        <v>24.8</v>
      </c>
      <c r="R85" s="283" t="s">
        <v>181</v>
      </c>
      <c r="S85" s="283" t="s">
        <v>181</v>
      </c>
      <c r="T85" s="286">
        <v>27.3</v>
      </c>
      <c r="U85" s="286">
        <v>23.1</v>
      </c>
    </row>
    <row r="86" spans="1:21" ht="16.5" customHeight="1" x14ac:dyDescent="0.2">
      <c r="A86" s="7"/>
      <c r="B86" s="7"/>
      <c r="C86" s="7"/>
      <c r="D86" s="7"/>
      <c r="E86" s="7"/>
      <c r="F86" s="7" t="s">
        <v>833</v>
      </c>
      <c r="G86" s="7"/>
      <c r="H86" s="7"/>
      <c r="I86" s="7"/>
      <c r="J86" s="7"/>
      <c r="K86" s="7"/>
      <c r="L86" s="9" t="s">
        <v>319</v>
      </c>
      <c r="M86" s="286">
        <v>52.4</v>
      </c>
      <c r="N86" s="283" t="s">
        <v>181</v>
      </c>
      <c r="O86" s="286">
        <v>49.2</v>
      </c>
      <c r="P86" s="286">
        <v>53.8</v>
      </c>
      <c r="Q86" s="286">
        <v>54.8</v>
      </c>
      <c r="R86" s="283" t="s">
        <v>181</v>
      </c>
      <c r="S86" s="283" t="s">
        <v>181</v>
      </c>
      <c r="T86" s="286">
        <v>53.2</v>
      </c>
      <c r="U86" s="286">
        <v>52</v>
      </c>
    </row>
    <row r="87" spans="1:21" ht="16.5" customHeight="1" x14ac:dyDescent="0.2">
      <c r="A87" s="7"/>
      <c r="B87" s="7"/>
      <c r="C87" s="7"/>
      <c r="D87" s="7"/>
      <c r="E87" s="7"/>
      <c r="F87" s="7" t="s">
        <v>792</v>
      </c>
      <c r="G87" s="7"/>
      <c r="H87" s="7"/>
      <c r="I87" s="7"/>
      <c r="J87" s="7"/>
      <c r="K87" s="7"/>
      <c r="L87" s="9" t="s">
        <v>319</v>
      </c>
      <c r="M87" s="286">
        <v>20.5</v>
      </c>
      <c r="N87" s="283" t="s">
        <v>181</v>
      </c>
      <c r="O87" s="286">
        <v>20.6</v>
      </c>
      <c r="P87" s="286">
        <v>18.899999999999999</v>
      </c>
      <c r="Q87" s="286">
        <v>21.3</v>
      </c>
      <c r="R87" s="283" t="s">
        <v>181</v>
      </c>
      <c r="S87" s="283" t="s">
        <v>181</v>
      </c>
      <c r="T87" s="286">
        <v>19.5</v>
      </c>
      <c r="U87" s="286">
        <v>20.3</v>
      </c>
    </row>
    <row r="88" spans="1:21" ht="16.5" customHeight="1" x14ac:dyDescent="0.2">
      <c r="A88" s="7"/>
      <c r="B88" s="7"/>
      <c r="C88" s="7"/>
      <c r="D88" s="7"/>
      <c r="E88" s="7"/>
      <c r="F88" s="7" t="s">
        <v>834</v>
      </c>
      <c r="G88" s="7"/>
      <c r="H88" s="7"/>
      <c r="I88" s="7"/>
      <c r="J88" s="7"/>
      <c r="K88" s="7"/>
      <c r="L88" s="9" t="s">
        <v>319</v>
      </c>
      <c r="M88" s="285">
        <v>8.6999999999999993</v>
      </c>
      <c r="N88" s="283" t="s">
        <v>181</v>
      </c>
      <c r="O88" s="285">
        <v>6.9</v>
      </c>
      <c r="P88" s="286">
        <v>10.1</v>
      </c>
      <c r="Q88" s="285">
        <v>8.1999999999999993</v>
      </c>
      <c r="R88" s="283" t="s">
        <v>181</v>
      </c>
      <c r="S88" s="283" t="s">
        <v>181</v>
      </c>
      <c r="T88" s="285">
        <v>5.3</v>
      </c>
      <c r="U88" s="285">
        <v>8.3000000000000007</v>
      </c>
    </row>
    <row r="89" spans="1:21" ht="29.45" customHeight="1" x14ac:dyDescent="0.2">
      <c r="A89" s="7"/>
      <c r="B89" s="7"/>
      <c r="C89" s="7"/>
      <c r="D89" s="7"/>
      <c r="E89" s="7"/>
      <c r="F89" s="351" t="s">
        <v>797</v>
      </c>
      <c r="G89" s="351"/>
      <c r="H89" s="351"/>
      <c r="I89" s="351"/>
      <c r="J89" s="351"/>
      <c r="K89" s="351"/>
      <c r="L89" s="9" t="s">
        <v>319</v>
      </c>
      <c r="M89" s="285">
        <v>2.4</v>
      </c>
      <c r="N89" s="283" t="s">
        <v>181</v>
      </c>
      <c r="O89" s="285">
        <v>2.5</v>
      </c>
      <c r="P89" s="285">
        <v>1.3</v>
      </c>
      <c r="Q89" s="285">
        <v>1.8</v>
      </c>
      <c r="R89" s="283" t="s">
        <v>181</v>
      </c>
      <c r="S89" s="283" t="s">
        <v>181</v>
      </c>
      <c r="T89" s="285">
        <v>2.9</v>
      </c>
      <c r="U89" s="285">
        <v>2.2000000000000002</v>
      </c>
    </row>
    <row r="90" spans="1:21" ht="29.45" customHeight="1" x14ac:dyDescent="0.2">
      <c r="A90" s="7"/>
      <c r="B90" s="7"/>
      <c r="C90" s="7"/>
      <c r="D90" s="7"/>
      <c r="E90" s="7"/>
      <c r="F90" s="351" t="s">
        <v>835</v>
      </c>
      <c r="G90" s="351"/>
      <c r="H90" s="351"/>
      <c r="I90" s="351"/>
      <c r="J90" s="351"/>
      <c r="K90" s="351"/>
      <c r="L90" s="9" t="s">
        <v>319</v>
      </c>
      <c r="M90" s="286">
        <v>11.1</v>
      </c>
      <c r="N90" s="283" t="s">
        <v>181</v>
      </c>
      <c r="O90" s="285">
        <v>7.8</v>
      </c>
      <c r="P90" s="285">
        <v>8.1999999999999993</v>
      </c>
      <c r="Q90" s="285">
        <v>9.1999999999999993</v>
      </c>
      <c r="R90" s="283" t="s">
        <v>181</v>
      </c>
      <c r="S90" s="283" t="s">
        <v>181</v>
      </c>
      <c r="T90" s="285">
        <v>9.6</v>
      </c>
      <c r="U90" s="285">
        <v>9.6</v>
      </c>
    </row>
    <row r="91" spans="1:21" ht="16.5" customHeight="1" x14ac:dyDescent="0.2">
      <c r="A91" s="7"/>
      <c r="B91" s="7"/>
      <c r="C91" s="7"/>
      <c r="D91" s="7"/>
      <c r="E91" s="7"/>
      <c r="F91" s="7" t="s">
        <v>787</v>
      </c>
      <c r="G91" s="7"/>
      <c r="H91" s="7"/>
      <c r="I91" s="7"/>
      <c r="J91" s="7"/>
      <c r="K91" s="7"/>
      <c r="L91" s="9" t="s">
        <v>319</v>
      </c>
      <c r="M91" s="286">
        <v>29.5</v>
      </c>
      <c r="N91" s="283" t="s">
        <v>181</v>
      </c>
      <c r="O91" s="286">
        <v>29.2</v>
      </c>
      <c r="P91" s="286">
        <v>33.4</v>
      </c>
      <c r="Q91" s="286">
        <v>38.1</v>
      </c>
      <c r="R91" s="283" t="s">
        <v>181</v>
      </c>
      <c r="S91" s="283" t="s">
        <v>181</v>
      </c>
      <c r="T91" s="286">
        <v>20.8</v>
      </c>
      <c r="U91" s="286">
        <v>30.9</v>
      </c>
    </row>
    <row r="92" spans="1:21" ht="16.5" customHeight="1" x14ac:dyDescent="0.2">
      <c r="A92" s="7"/>
      <c r="B92" s="7"/>
      <c r="C92" s="7"/>
      <c r="D92" s="7"/>
      <c r="E92" s="7"/>
      <c r="F92" s="7" t="s">
        <v>836</v>
      </c>
      <c r="G92" s="7"/>
      <c r="H92" s="7"/>
      <c r="I92" s="7"/>
      <c r="J92" s="7"/>
      <c r="K92" s="7"/>
      <c r="L92" s="9" t="s">
        <v>319</v>
      </c>
      <c r="M92" s="286">
        <v>58.3</v>
      </c>
      <c r="N92" s="283" t="s">
        <v>181</v>
      </c>
      <c r="O92" s="286">
        <v>53.5</v>
      </c>
      <c r="P92" s="286">
        <v>45.6</v>
      </c>
      <c r="Q92" s="286">
        <v>62.7</v>
      </c>
      <c r="R92" s="283" t="s">
        <v>181</v>
      </c>
      <c r="S92" s="283" t="s">
        <v>181</v>
      </c>
      <c r="T92" s="286">
        <v>50.5</v>
      </c>
      <c r="U92" s="286">
        <v>55.9</v>
      </c>
    </row>
    <row r="93" spans="1:21" ht="16.5" customHeight="1" x14ac:dyDescent="0.2">
      <c r="A93" s="7"/>
      <c r="B93" s="7"/>
      <c r="C93" s="7"/>
      <c r="D93" s="7"/>
      <c r="E93" s="7" t="s">
        <v>837</v>
      </c>
      <c r="F93" s="7"/>
      <c r="G93" s="7"/>
      <c r="H93" s="7"/>
      <c r="I93" s="7"/>
      <c r="J93" s="7"/>
      <c r="K93" s="7"/>
      <c r="L93" s="9" t="s">
        <v>319</v>
      </c>
      <c r="M93" s="287">
        <v>570.9</v>
      </c>
      <c r="N93" s="283" t="s">
        <v>181</v>
      </c>
      <c r="O93" s="287">
        <v>563.4</v>
      </c>
      <c r="P93" s="287">
        <v>534.9</v>
      </c>
      <c r="Q93" s="287">
        <v>592</v>
      </c>
      <c r="R93" s="283" t="s">
        <v>181</v>
      </c>
      <c r="S93" s="283" t="s">
        <v>181</v>
      </c>
      <c r="T93" s="287">
        <v>555.1</v>
      </c>
      <c r="U93" s="287">
        <v>566.70000000000005</v>
      </c>
    </row>
    <row r="94" spans="1:21" ht="16.5" customHeight="1" x14ac:dyDescent="0.2">
      <c r="A94" s="7"/>
      <c r="B94" s="7"/>
      <c r="C94" s="7" t="s">
        <v>547</v>
      </c>
      <c r="D94" s="7"/>
      <c r="E94" s="7"/>
      <c r="F94" s="7"/>
      <c r="G94" s="7"/>
      <c r="H94" s="7"/>
      <c r="I94" s="7"/>
      <c r="J94" s="7"/>
      <c r="K94" s="7"/>
      <c r="L94" s="9"/>
      <c r="M94" s="10"/>
      <c r="N94" s="10"/>
      <c r="O94" s="10"/>
      <c r="P94" s="10"/>
      <c r="Q94" s="10"/>
      <c r="R94" s="10"/>
      <c r="S94" s="10"/>
      <c r="T94" s="10"/>
      <c r="U94" s="10"/>
    </row>
    <row r="95" spans="1:21" ht="16.5" customHeight="1" x14ac:dyDescent="0.2">
      <c r="A95" s="7"/>
      <c r="B95" s="7"/>
      <c r="C95" s="7"/>
      <c r="D95" s="7" t="s">
        <v>204</v>
      </c>
      <c r="E95" s="7"/>
      <c r="F95" s="7"/>
      <c r="G95" s="7"/>
      <c r="H95" s="7"/>
      <c r="I95" s="7"/>
      <c r="J95" s="7"/>
      <c r="K95" s="7"/>
      <c r="L95" s="9"/>
      <c r="M95" s="10"/>
      <c r="N95" s="10"/>
      <c r="O95" s="10"/>
      <c r="P95" s="10"/>
      <c r="Q95" s="10"/>
      <c r="R95" s="10"/>
      <c r="S95" s="10"/>
      <c r="T95" s="10"/>
      <c r="U95" s="10"/>
    </row>
    <row r="96" spans="1:21" ht="16.5" customHeight="1" x14ac:dyDescent="0.2">
      <c r="A96" s="7"/>
      <c r="B96" s="7"/>
      <c r="C96" s="7"/>
      <c r="D96" s="7"/>
      <c r="E96" s="7" t="s">
        <v>759</v>
      </c>
      <c r="F96" s="7"/>
      <c r="G96" s="7"/>
      <c r="H96" s="7"/>
      <c r="I96" s="7"/>
      <c r="J96" s="7"/>
      <c r="K96" s="7"/>
      <c r="L96" s="9"/>
      <c r="M96" s="10"/>
      <c r="N96" s="10"/>
      <c r="O96" s="10"/>
      <c r="P96" s="10"/>
      <c r="Q96" s="10"/>
      <c r="R96" s="10"/>
      <c r="S96" s="10"/>
      <c r="T96" s="10"/>
      <c r="U96" s="10"/>
    </row>
    <row r="97" spans="1:21" ht="16.5" customHeight="1" x14ac:dyDescent="0.2">
      <c r="A97" s="7"/>
      <c r="B97" s="7"/>
      <c r="C97" s="7"/>
      <c r="D97" s="7"/>
      <c r="E97" s="7"/>
      <c r="F97" s="7" t="s">
        <v>790</v>
      </c>
      <c r="G97" s="7"/>
      <c r="H97" s="7"/>
      <c r="I97" s="7"/>
      <c r="J97" s="7"/>
      <c r="K97" s="7"/>
      <c r="L97" s="9" t="s">
        <v>319</v>
      </c>
      <c r="M97" s="287">
        <v>177.1</v>
      </c>
      <c r="N97" s="283" t="s">
        <v>181</v>
      </c>
      <c r="O97" s="287">
        <v>241.4</v>
      </c>
      <c r="P97" s="287">
        <v>311.60000000000002</v>
      </c>
      <c r="Q97" s="287">
        <v>233.6</v>
      </c>
      <c r="R97" s="283" t="s">
        <v>181</v>
      </c>
      <c r="S97" s="283" t="s">
        <v>181</v>
      </c>
      <c r="T97" s="287">
        <v>355.5</v>
      </c>
      <c r="U97" s="287">
        <v>235.7</v>
      </c>
    </row>
    <row r="98" spans="1:21" ht="16.5" customHeight="1" x14ac:dyDescent="0.2">
      <c r="A98" s="7"/>
      <c r="B98" s="7"/>
      <c r="C98" s="7"/>
      <c r="D98" s="7"/>
      <c r="E98" s="7"/>
      <c r="F98" s="7" t="s">
        <v>783</v>
      </c>
      <c r="G98" s="7"/>
      <c r="H98" s="7"/>
      <c r="I98" s="7"/>
      <c r="J98" s="7"/>
      <c r="K98" s="7"/>
      <c r="L98" s="9" t="s">
        <v>319</v>
      </c>
      <c r="M98" s="287">
        <v>183.2</v>
      </c>
      <c r="N98" s="283" t="s">
        <v>181</v>
      </c>
      <c r="O98" s="287">
        <v>236.6</v>
      </c>
      <c r="P98" s="287">
        <v>212.9</v>
      </c>
      <c r="Q98" s="287">
        <v>210.5</v>
      </c>
      <c r="R98" s="283" t="s">
        <v>181</v>
      </c>
      <c r="S98" s="283" t="s">
        <v>181</v>
      </c>
      <c r="T98" s="287">
        <v>333.6</v>
      </c>
      <c r="U98" s="287">
        <v>219.4</v>
      </c>
    </row>
    <row r="99" spans="1:21" ht="29.45" customHeight="1" x14ac:dyDescent="0.2">
      <c r="A99" s="7"/>
      <c r="B99" s="7"/>
      <c r="C99" s="7"/>
      <c r="D99" s="7"/>
      <c r="E99" s="7"/>
      <c r="F99" s="351" t="s">
        <v>800</v>
      </c>
      <c r="G99" s="351"/>
      <c r="H99" s="351"/>
      <c r="I99" s="351"/>
      <c r="J99" s="351"/>
      <c r="K99" s="351"/>
      <c r="L99" s="9" t="s">
        <v>319</v>
      </c>
      <c r="M99" s="286">
        <v>61.2</v>
      </c>
      <c r="N99" s="283" t="s">
        <v>181</v>
      </c>
      <c r="O99" s="286">
        <v>68.599999999999994</v>
      </c>
      <c r="P99" s="287">
        <v>111.3</v>
      </c>
      <c r="Q99" s="286">
        <v>89.6</v>
      </c>
      <c r="R99" s="283" t="s">
        <v>181</v>
      </c>
      <c r="S99" s="283" t="s">
        <v>181</v>
      </c>
      <c r="T99" s="287">
        <v>123.1</v>
      </c>
      <c r="U99" s="286">
        <v>79.400000000000006</v>
      </c>
    </row>
    <row r="100" spans="1:21" ht="29.45" customHeight="1" x14ac:dyDescent="0.2">
      <c r="A100" s="7"/>
      <c r="B100" s="7"/>
      <c r="C100" s="7"/>
      <c r="D100" s="7"/>
      <c r="E100" s="7"/>
      <c r="F100" s="351" t="s">
        <v>832</v>
      </c>
      <c r="G100" s="351"/>
      <c r="H100" s="351"/>
      <c r="I100" s="351"/>
      <c r="J100" s="351"/>
      <c r="K100" s="351"/>
      <c r="L100" s="9" t="s">
        <v>319</v>
      </c>
      <c r="M100" s="286">
        <v>45.9</v>
      </c>
      <c r="N100" s="283" t="s">
        <v>181</v>
      </c>
      <c r="O100" s="286">
        <v>98.4</v>
      </c>
      <c r="P100" s="287">
        <v>154.19999999999999</v>
      </c>
      <c r="Q100" s="286">
        <v>86.2</v>
      </c>
      <c r="R100" s="283" t="s">
        <v>181</v>
      </c>
      <c r="S100" s="283" t="s">
        <v>181</v>
      </c>
      <c r="T100" s="287">
        <v>197.2</v>
      </c>
      <c r="U100" s="286">
        <v>92.3</v>
      </c>
    </row>
    <row r="101" spans="1:21" ht="16.5" customHeight="1" x14ac:dyDescent="0.2">
      <c r="A101" s="7"/>
      <c r="B101" s="7"/>
      <c r="C101" s="7"/>
      <c r="D101" s="7"/>
      <c r="E101" s="7"/>
      <c r="F101" s="7" t="s">
        <v>833</v>
      </c>
      <c r="G101" s="7"/>
      <c r="H101" s="7"/>
      <c r="I101" s="7"/>
      <c r="J101" s="7"/>
      <c r="K101" s="7"/>
      <c r="L101" s="9" t="s">
        <v>319</v>
      </c>
      <c r="M101" s="286">
        <v>87</v>
      </c>
      <c r="N101" s="283" t="s">
        <v>181</v>
      </c>
      <c r="O101" s="286">
        <v>95.9</v>
      </c>
      <c r="P101" s="287">
        <v>111.5</v>
      </c>
      <c r="Q101" s="286">
        <v>99.8</v>
      </c>
      <c r="R101" s="283" t="s">
        <v>181</v>
      </c>
      <c r="S101" s="283" t="s">
        <v>181</v>
      </c>
      <c r="T101" s="287">
        <v>161.6</v>
      </c>
      <c r="U101" s="287">
        <v>101</v>
      </c>
    </row>
    <row r="102" spans="1:21" ht="16.5" customHeight="1" x14ac:dyDescent="0.2">
      <c r="A102" s="7"/>
      <c r="B102" s="7"/>
      <c r="C102" s="7"/>
      <c r="D102" s="7"/>
      <c r="E102" s="7"/>
      <c r="F102" s="7" t="s">
        <v>792</v>
      </c>
      <c r="G102" s="7"/>
      <c r="H102" s="7"/>
      <c r="I102" s="7"/>
      <c r="J102" s="7"/>
      <c r="K102" s="7"/>
      <c r="L102" s="9" t="s">
        <v>319</v>
      </c>
      <c r="M102" s="286">
        <v>34</v>
      </c>
      <c r="N102" s="283" t="s">
        <v>181</v>
      </c>
      <c r="O102" s="286">
        <v>44.5</v>
      </c>
      <c r="P102" s="286">
        <v>53.6</v>
      </c>
      <c r="Q102" s="286">
        <v>46</v>
      </c>
      <c r="R102" s="283" t="s">
        <v>181</v>
      </c>
      <c r="S102" s="283" t="s">
        <v>181</v>
      </c>
      <c r="T102" s="286">
        <v>73</v>
      </c>
      <c r="U102" s="286">
        <v>44.4</v>
      </c>
    </row>
    <row r="103" spans="1:21" ht="16.5" customHeight="1" x14ac:dyDescent="0.2">
      <c r="A103" s="7"/>
      <c r="B103" s="7"/>
      <c r="C103" s="7"/>
      <c r="D103" s="7"/>
      <c r="E103" s="7"/>
      <c r="F103" s="7" t="s">
        <v>834</v>
      </c>
      <c r="G103" s="7"/>
      <c r="H103" s="7"/>
      <c r="I103" s="7"/>
      <c r="J103" s="7"/>
      <c r="K103" s="7"/>
      <c r="L103" s="9" t="s">
        <v>319</v>
      </c>
      <c r="M103" s="286">
        <v>12.1</v>
      </c>
      <c r="N103" s="283" t="s">
        <v>181</v>
      </c>
      <c r="O103" s="286">
        <v>13.5</v>
      </c>
      <c r="P103" s="286">
        <v>36.799999999999997</v>
      </c>
      <c r="Q103" s="283" t="s">
        <v>150</v>
      </c>
      <c r="R103" s="283" t="s">
        <v>181</v>
      </c>
      <c r="S103" s="283" t="s">
        <v>181</v>
      </c>
      <c r="T103" s="286">
        <v>50</v>
      </c>
      <c r="U103" s="286">
        <v>19.7</v>
      </c>
    </row>
    <row r="104" spans="1:21" ht="29.45" customHeight="1" x14ac:dyDescent="0.2">
      <c r="A104" s="7"/>
      <c r="B104" s="7"/>
      <c r="C104" s="7"/>
      <c r="D104" s="7"/>
      <c r="E104" s="7"/>
      <c r="F104" s="351" t="s">
        <v>797</v>
      </c>
      <c r="G104" s="351"/>
      <c r="H104" s="351"/>
      <c r="I104" s="351"/>
      <c r="J104" s="351"/>
      <c r="K104" s="351"/>
      <c r="L104" s="9" t="s">
        <v>319</v>
      </c>
      <c r="M104" s="285">
        <v>3.1</v>
      </c>
      <c r="N104" s="283" t="s">
        <v>181</v>
      </c>
      <c r="O104" s="285">
        <v>5.7</v>
      </c>
      <c r="P104" s="285">
        <v>4.3</v>
      </c>
      <c r="Q104" s="283" t="s">
        <v>150</v>
      </c>
      <c r="R104" s="283" t="s">
        <v>181</v>
      </c>
      <c r="S104" s="283" t="s">
        <v>181</v>
      </c>
      <c r="T104" s="286">
        <v>10.9</v>
      </c>
      <c r="U104" s="285">
        <v>4.8</v>
      </c>
    </row>
    <row r="105" spans="1:21" ht="29.45" customHeight="1" x14ac:dyDescent="0.2">
      <c r="A105" s="7"/>
      <c r="B105" s="7"/>
      <c r="C105" s="7"/>
      <c r="D105" s="7"/>
      <c r="E105" s="7"/>
      <c r="F105" s="351" t="s">
        <v>835</v>
      </c>
      <c r="G105" s="351"/>
      <c r="H105" s="351"/>
      <c r="I105" s="351"/>
      <c r="J105" s="351"/>
      <c r="K105" s="351"/>
      <c r="L105" s="9" t="s">
        <v>319</v>
      </c>
      <c r="M105" s="286">
        <v>15.5</v>
      </c>
      <c r="N105" s="283" t="s">
        <v>181</v>
      </c>
      <c r="O105" s="286">
        <v>20.8</v>
      </c>
      <c r="P105" s="286">
        <v>21.2</v>
      </c>
      <c r="Q105" s="286">
        <v>22.2</v>
      </c>
      <c r="R105" s="283" t="s">
        <v>181</v>
      </c>
      <c r="S105" s="283" t="s">
        <v>181</v>
      </c>
      <c r="T105" s="286">
        <v>27.6</v>
      </c>
      <c r="U105" s="286">
        <v>19.399999999999999</v>
      </c>
    </row>
    <row r="106" spans="1:21" ht="16.5" customHeight="1" x14ac:dyDescent="0.2">
      <c r="A106" s="7"/>
      <c r="B106" s="7"/>
      <c r="C106" s="7"/>
      <c r="D106" s="7"/>
      <c r="E106" s="7"/>
      <c r="F106" s="7" t="s">
        <v>787</v>
      </c>
      <c r="G106" s="7"/>
      <c r="H106" s="7"/>
      <c r="I106" s="7"/>
      <c r="J106" s="7"/>
      <c r="K106" s="7"/>
      <c r="L106" s="9" t="s">
        <v>319</v>
      </c>
      <c r="M106" s="286">
        <v>22.2</v>
      </c>
      <c r="N106" s="283" t="s">
        <v>181</v>
      </c>
      <c r="O106" s="286">
        <v>20.399999999999999</v>
      </c>
      <c r="P106" s="286">
        <v>34.9</v>
      </c>
      <c r="Q106" s="286">
        <v>38.299999999999997</v>
      </c>
      <c r="R106" s="283" t="s">
        <v>181</v>
      </c>
      <c r="S106" s="283" t="s">
        <v>181</v>
      </c>
      <c r="T106" s="286">
        <v>30.4</v>
      </c>
      <c r="U106" s="286">
        <v>25.1</v>
      </c>
    </row>
    <row r="107" spans="1:21" ht="16.5" customHeight="1" x14ac:dyDescent="0.2">
      <c r="A107" s="7"/>
      <c r="B107" s="7"/>
      <c r="C107" s="7"/>
      <c r="D107" s="7"/>
      <c r="E107" s="7"/>
      <c r="F107" s="7" t="s">
        <v>836</v>
      </c>
      <c r="G107" s="7"/>
      <c r="H107" s="7"/>
      <c r="I107" s="7"/>
      <c r="J107" s="7"/>
      <c r="K107" s="7"/>
      <c r="L107" s="9" t="s">
        <v>319</v>
      </c>
      <c r="M107" s="286">
        <v>47.6</v>
      </c>
      <c r="N107" s="283" t="s">
        <v>181</v>
      </c>
      <c r="O107" s="286">
        <v>87.9</v>
      </c>
      <c r="P107" s="287">
        <v>101.9</v>
      </c>
      <c r="Q107" s="286">
        <v>88.6</v>
      </c>
      <c r="R107" s="283" t="s">
        <v>181</v>
      </c>
      <c r="S107" s="283" t="s">
        <v>181</v>
      </c>
      <c r="T107" s="287">
        <v>134.6</v>
      </c>
      <c r="U107" s="286">
        <v>77</v>
      </c>
    </row>
    <row r="108" spans="1:21" ht="16.5" customHeight="1" x14ac:dyDescent="0.2">
      <c r="A108" s="7"/>
      <c r="B108" s="7"/>
      <c r="C108" s="7"/>
      <c r="D108" s="7"/>
      <c r="E108" s="7" t="s">
        <v>837</v>
      </c>
      <c r="F108" s="7"/>
      <c r="G108" s="7"/>
      <c r="H108" s="7"/>
      <c r="I108" s="7"/>
      <c r="J108" s="7"/>
      <c r="K108" s="7"/>
      <c r="L108" s="9" t="s">
        <v>319</v>
      </c>
      <c r="M108" s="287">
        <v>688.7</v>
      </c>
      <c r="N108" s="283" t="s">
        <v>181</v>
      </c>
      <c r="O108" s="287">
        <v>933.8</v>
      </c>
      <c r="P108" s="282">
        <v>1154.2</v>
      </c>
      <c r="Q108" s="287">
        <v>933.9</v>
      </c>
      <c r="R108" s="283" t="s">
        <v>181</v>
      </c>
      <c r="S108" s="283" t="s">
        <v>181</v>
      </c>
      <c r="T108" s="282">
        <v>1497.4</v>
      </c>
      <c r="U108" s="287">
        <v>918.1</v>
      </c>
    </row>
    <row r="109" spans="1:21" ht="16.5" customHeight="1" x14ac:dyDescent="0.2">
      <c r="A109" s="7"/>
      <c r="B109" s="7"/>
      <c r="C109" s="7"/>
      <c r="D109" s="7" t="s">
        <v>205</v>
      </c>
      <c r="E109" s="7"/>
      <c r="F109" s="7"/>
      <c r="G109" s="7"/>
      <c r="H109" s="7"/>
      <c r="I109" s="7"/>
      <c r="J109" s="7"/>
      <c r="K109" s="7"/>
      <c r="L109" s="9"/>
      <c r="M109" s="10"/>
      <c r="N109" s="10"/>
      <c r="O109" s="10"/>
      <c r="P109" s="10"/>
      <c r="Q109" s="10"/>
      <c r="R109" s="10"/>
      <c r="S109" s="10"/>
      <c r="T109" s="10"/>
      <c r="U109" s="10"/>
    </row>
    <row r="110" spans="1:21" ht="16.5" customHeight="1" x14ac:dyDescent="0.2">
      <c r="A110" s="7"/>
      <c r="B110" s="7"/>
      <c r="C110" s="7"/>
      <c r="D110" s="7"/>
      <c r="E110" s="7" t="s">
        <v>759</v>
      </c>
      <c r="F110" s="7"/>
      <c r="G110" s="7"/>
      <c r="H110" s="7"/>
      <c r="I110" s="7"/>
      <c r="J110" s="7"/>
      <c r="K110" s="7"/>
      <c r="L110" s="9"/>
      <c r="M110" s="10"/>
      <c r="N110" s="10"/>
      <c r="O110" s="10"/>
      <c r="P110" s="10"/>
      <c r="Q110" s="10"/>
      <c r="R110" s="10"/>
      <c r="S110" s="10"/>
      <c r="T110" s="10"/>
      <c r="U110" s="10"/>
    </row>
    <row r="111" spans="1:21" ht="16.5" customHeight="1" x14ac:dyDescent="0.2">
      <c r="A111" s="7"/>
      <c r="B111" s="7"/>
      <c r="C111" s="7"/>
      <c r="D111" s="7"/>
      <c r="E111" s="7"/>
      <c r="F111" s="7" t="s">
        <v>790</v>
      </c>
      <c r="G111" s="7"/>
      <c r="H111" s="7"/>
      <c r="I111" s="7"/>
      <c r="J111" s="7"/>
      <c r="K111" s="7"/>
      <c r="L111" s="9" t="s">
        <v>319</v>
      </c>
      <c r="M111" s="287">
        <v>168.3</v>
      </c>
      <c r="N111" s="283" t="s">
        <v>181</v>
      </c>
      <c r="O111" s="287">
        <v>164.4</v>
      </c>
      <c r="P111" s="287">
        <v>144.69999999999999</v>
      </c>
      <c r="Q111" s="287">
        <v>165.6</v>
      </c>
      <c r="R111" s="283" t="s">
        <v>181</v>
      </c>
      <c r="S111" s="283" t="s">
        <v>181</v>
      </c>
      <c r="T111" s="287">
        <v>135.1</v>
      </c>
      <c r="U111" s="287">
        <v>163.69999999999999</v>
      </c>
    </row>
    <row r="112" spans="1:21" ht="16.5" customHeight="1" x14ac:dyDescent="0.2">
      <c r="A112" s="7"/>
      <c r="B112" s="7"/>
      <c r="C112" s="7"/>
      <c r="D112" s="7"/>
      <c r="E112" s="7"/>
      <c r="F112" s="7" t="s">
        <v>783</v>
      </c>
      <c r="G112" s="7"/>
      <c r="H112" s="7"/>
      <c r="I112" s="7"/>
      <c r="J112" s="7"/>
      <c r="K112" s="7"/>
      <c r="L112" s="9" t="s">
        <v>319</v>
      </c>
      <c r="M112" s="287">
        <v>166.8</v>
      </c>
      <c r="N112" s="283" t="s">
        <v>181</v>
      </c>
      <c r="O112" s="287">
        <v>172.4</v>
      </c>
      <c r="P112" s="287">
        <v>159.19999999999999</v>
      </c>
      <c r="Q112" s="287">
        <v>169.2</v>
      </c>
      <c r="R112" s="283" t="s">
        <v>181</v>
      </c>
      <c r="S112" s="283" t="s">
        <v>181</v>
      </c>
      <c r="T112" s="287">
        <v>183.4</v>
      </c>
      <c r="U112" s="287">
        <v>167.6</v>
      </c>
    </row>
    <row r="113" spans="1:21" ht="29.45" customHeight="1" x14ac:dyDescent="0.2">
      <c r="A113" s="7"/>
      <c r="B113" s="7"/>
      <c r="C113" s="7"/>
      <c r="D113" s="7"/>
      <c r="E113" s="7"/>
      <c r="F113" s="351" t="s">
        <v>800</v>
      </c>
      <c r="G113" s="351"/>
      <c r="H113" s="351"/>
      <c r="I113" s="351"/>
      <c r="J113" s="351"/>
      <c r="K113" s="351"/>
      <c r="L113" s="9" t="s">
        <v>319</v>
      </c>
      <c r="M113" s="286">
        <v>36</v>
      </c>
      <c r="N113" s="283" t="s">
        <v>181</v>
      </c>
      <c r="O113" s="286">
        <v>42</v>
      </c>
      <c r="P113" s="286">
        <v>44.2</v>
      </c>
      <c r="Q113" s="286">
        <v>40.299999999999997</v>
      </c>
      <c r="R113" s="283" t="s">
        <v>181</v>
      </c>
      <c r="S113" s="283" t="s">
        <v>181</v>
      </c>
      <c r="T113" s="286">
        <v>53.9</v>
      </c>
      <c r="U113" s="286">
        <v>39.5</v>
      </c>
    </row>
    <row r="114" spans="1:21" ht="29.45" customHeight="1" x14ac:dyDescent="0.2">
      <c r="A114" s="7"/>
      <c r="B114" s="7"/>
      <c r="C114" s="7"/>
      <c r="D114" s="7"/>
      <c r="E114" s="7"/>
      <c r="F114" s="351" t="s">
        <v>832</v>
      </c>
      <c r="G114" s="351"/>
      <c r="H114" s="351"/>
      <c r="I114" s="351"/>
      <c r="J114" s="351"/>
      <c r="K114" s="351"/>
      <c r="L114" s="9" t="s">
        <v>319</v>
      </c>
      <c r="M114" s="286">
        <v>23.2</v>
      </c>
      <c r="N114" s="283" t="s">
        <v>181</v>
      </c>
      <c r="O114" s="286">
        <v>22.4</v>
      </c>
      <c r="P114" s="286">
        <v>21.6</v>
      </c>
      <c r="Q114" s="286">
        <v>25.1</v>
      </c>
      <c r="R114" s="283" t="s">
        <v>181</v>
      </c>
      <c r="S114" s="283" t="s">
        <v>181</v>
      </c>
      <c r="T114" s="286">
        <v>30.6</v>
      </c>
      <c r="U114" s="286">
        <v>23</v>
      </c>
    </row>
    <row r="115" spans="1:21" ht="16.5" customHeight="1" x14ac:dyDescent="0.2">
      <c r="A115" s="7"/>
      <c r="B115" s="7"/>
      <c r="C115" s="7"/>
      <c r="D115" s="7"/>
      <c r="E115" s="7"/>
      <c r="F115" s="7" t="s">
        <v>833</v>
      </c>
      <c r="G115" s="7"/>
      <c r="H115" s="7"/>
      <c r="I115" s="7"/>
      <c r="J115" s="7"/>
      <c r="K115" s="7"/>
      <c r="L115" s="9" t="s">
        <v>319</v>
      </c>
      <c r="M115" s="286">
        <v>52.2</v>
      </c>
      <c r="N115" s="283" t="s">
        <v>181</v>
      </c>
      <c r="O115" s="286">
        <v>48.8</v>
      </c>
      <c r="P115" s="286">
        <v>52.4</v>
      </c>
      <c r="Q115" s="286">
        <v>54.8</v>
      </c>
      <c r="R115" s="283" t="s">
        <v>181</v>
      </c>
      <c r="S115" s="283" t="s">
        <v>181</v>
      </c>
      <c r="T115" s="286">
        <v>61.8</v>
      </c>
      <c r="U115" s="286">
        <v>51.7</v>
      </c>
    </row>
    <row r="116" spans="1:21" ht="16.5" customHeight="1" x14ac:dyDescent="0.2">
      <c r="A116" s="7"/>
      <c r="B116" s="7"/>
      <c r="C116" s="7"/>
      <c r="D116" s="7"/>
      <c r="E116" s="7"/>
      <c r="F116" s="7" t="s">
        <v>792</v>
      </c>
      <c r="G116" s="7"/>
      <c r="H116" s="7"/>
      <c r="I116" s="7"/>
      <c r="J116" s="7"/>
      <c r="K116" s="7"/>
      <c r="L116" s="9" t="s">
        <v>319</v>
      </c>
      <c r="M116" s="286">
        <v>20.5</v>
      </c>
      <c r="N116" s="283" t="s">
        <v>181</v>
      </c>
      <c r="O116" s="286">
        <v>20.6</v>
      </c>
      <c r="P116" s="286">
        <v>18.899999999999999</v>
      </c>
      <c r="Q116" s="286">
        <v>21.6</v>
      </c>
      <c r="R116" s="283" t="s">
        <v>181</v>
      </c>
      <c r="S116" s="283" t="s">
        <v>181</v>
      </c>
      <c r="T116" s="286">
        <v>19.899999999999999</v>
      </c>
      <c r="U116" s="286">
        <v>20.399999999999999</v>
      </c>
    </row>
    <row r="117" spans="1:21" ht="16.5" customHeight="1" x14ac:dyDescent="0.2">
      <c r="A117" s="7"/>
      <c r="B117" s="7"/>
      <c r="C117" s="7"/>
      <c r="D117" s="7"/>
      <c r="E117" s="7"/>
      <c r="F117" s="7" t="s">
        <v>834</v>
      </c>
      <c r="G117" s="7"/>
      <c r="H117" s="7"/>
      <c r="I117" s="7"/>
      <c r="J117" s="7"/>
      <c r="K117" s="7"/>
      <c r="L117" s="9" t="s">
        <v>319</v>
      </c>
      <c r="M117" s="285">
        <v>8.8000000000000007</v>
      </c>
      <c r="N117" s="283" t="s">
        <v>181</v>
      </c>
      <c r="O117" s="285">
        <v>7.1</v>
      </c>
      <c r="P117" s="285">
        <v>9.6</v>
      </c>
      <c r="Q117" s="285">
        <v>8.4</v>
      </c>
      <c r="R117" s="283" t="s">
        <v>181</v>
      </c>
      <c r="S117" s="283" t="s">
        <v>181</v>
      </c>
      <c r="T117" s="283" t="s">
        <v>150</v>
      </c>
      <c r="U117" s="285">
        <v>8.4</v>
      </c>
    </row>
    <row r="118" spans="1:21" ht="29.45" customHeight="1" x14ac:dyDescent="0.2">
      <c r="A118" s="7"/>
      <c r="B118" s="7"/>
      <c r="C118" s="7"/>
      <c r="D118" s="7"/>
      <c r="E118" s="7"/>
      <c r="F118" s="351" t="s">
        <v>797</v>
      </c>
      <c r="G118" s="351"/>
      <c r="H118" s="351"/>
      <c r="I118" s="351"/>
      <c r="J118" s="351"/>
      <c r="K118" s="351"/>
      <c r="L118" s="9" t="s">
        <v>319</v>
      </c>
      <c r="M118" s="285">
        <v>2.4</v>
      </c>
      <c r="N118" s="283" t="s">
        <v>181</v>
      </c>
      <c r="O118" s="285">
        <v>2.7</v>
      </c>
      <c r="P118" s="285">
        <v>1.2</v>
      </c>
      <c r="Q118" s="285">
        <v>1.9</v>
      </c>
      <c r="R118" s="283" t="s">
        <v>181</v>
      </c>
      <c r="S118" s="283" t="s">
        <v>181</v>
      </c>
      <c r="T118" s="285">
        <v>2.6</v>
      </c>
      <c r="U118" s="285">
        <v>2.2999999999999998</v>
      </c>
    </row>
    <row r="119" spans="1:21" ht="29.45" customHeight="1" x14ac:dyDescent="0.2">
      <c r="A119" s="7"/>
      <c r="B119" s="7"/>
      <c r="C119" s="7"/>
      <c r="D119" s="7"/>
      <c r="E119" s="7"/>
      <c r="F119" s="351" t="s">
        <v>835</v>
      </c>
      <c r="G119" s="351"/>
      <c r="H119" s="351"/>
      <c r="I119" s="351"/>
      <c r="J119" s="351"/>
      <c r="K119" s="351"/>
      <c r="L119" s="9" t="s">
        <v>319</v>
      </c>
      <c r="M119" s="286">
        <v>11.9</v>
      </c>
      <c r="N119" s="283" t="s">
        <v>181</v>
      </c>
      <c r="O119" s="285">
        <v>8.3000000000000007</v>
      </c>
      <c r="P119" s="285">
        <v>8.4</v>
      </c>
      <c r="Q119" s="285">
        <v>9.8000000000000007</v>
      </c>
      <c r="R119" s="283" t="s">
        <v>181</v>
      </c>
      <c r="S119" s="283" t="s">
        <v>181</v>
      </c>
      <c r="T119" s="286">
        <v>10.5</v>
      </c>
      <c r="U119" s="286">
        <v>10.199999999999999</v>
      </c>
    </row>
    <row r="120" spans="1:21" ht="16.5" customHeight="1" x14ac:dyDescent="0.2">
      <c r="A120" s="7"/>
      <c r="B120" s="7"/>
      <c r="C120" s="7"/>
      <c r="D120" s="7"/>
      <c r="E120" s="7"/>
      <c r="F120" s="7" t="s">
        <v>787</v>
      </c>
      <c r="G120" s="7"/>
      <c r="H120" s="7"/>
      <c r="I120" s="7"/>
      <c r="J120" s="7"/>
      <c r="K120" s="7"/>
      <c r="L120" s="9" t="s">
        <v>319</v>
      </c>
      <c r="M120" s="286">
        <v>28.9</v>
      </c>
      <c r="N120" s="283" t="s">
        <v>181</v>
      </c>
      <c r="O120" s="286">
        <v>28.6</v>
      </c>
      <c r="P120" s="286">
        <v>33.200000000000003</v>
      </c>
      <c r="Q120" s="286">
        <v>37.700000000000003</v>
      </c>
      <c r="R120" s="283" t="s">
        <v>181</v>
      </c>
      <c r="S120" s="283" t="s">
        <v>181</v>
      </c>
      <c r="T120" s="286">
        <v>21</v>
      </c>
      <c r="U120" s="286">
        <v>30.4</v>
      </c>
    </row>
    <row r="121" spans="1:21" ht="16.5" customHeight="1" x14ac:dyDescent="0.2">
      <c r="A121" s="7"/>
      <c r="B121" s="7"/>
      <c r="C121" s="7"/>
      <c r="D121" s="7"/>
      <c r="E121" s="7"/>
      <c r="F121" s="7" t="s">
        <v>836</v>
      </c>
      <c r="G121" s="7"/>
      <c r="H121" s="7"/>
      <c r="I121" s="7"/>
      <c r="J121" s="7"/>
      <c r="K121" s="7"/>
      <c r="L121" s="9" t="s">
        <v>319</v>
      </c>
      <c r="M121" s="286">
        <v>57.8</v>
      </c>
      <c r="N121" s="283" t="s">
        <v>181</v>
      </c>
      <c r="O121" s="286">
        <v>52</v>
      </c>
      <c r="P121" s="286">
        <v>45.6</v>
      </c>
      <c r="Q121" s="286">
        <v>61.9</v>
      </c>
      <c r="R121" s="283" t="s">
        <v>181</v>
      </c>
      <c r="S121" s="283" t="s">
        <v>181</v>
      </c>
      <c r="T121" s="286">
        <v>55.5</v>
      </c>
      <c r="U121" s="286">
        <v>55.2</v>
      </c>
    </row>
    <row r="122" spans="1:21" ht="16.5" customHeight="1" x14ac:dyDescent="0.2">
      <c r="A122" s="7"/>
      <c r="B122" s="7"/>
      <c r="C122" s="7"/>
      <c r="D122" s="7"/>
      <c r="E122" s="7" t="s">
        <v>837</v>
      </c>
      <c r="F122" s="7"/>
      <c r="G122" s="7"/>
      <c r="H122" s="7"/>
      <c r="I122" s="7"/>
      <c r="J122" s="7"/>
      <c r="K122" s="7"/>
      <c r="L122" s="9" t="s">
        <v>319</v>
      </c>
      <c r="M122" s="287">
        <v>576.79999999999995</v>
      </c>
      <c r="N122" s="283" t="s">
        <v>181</v>
      </c>
      <c r="O122" s="287">
        <v>569.20000000000005</v>
      </c>
      <c r="P122" s="287">
        <v>538.9</v>
      </c>
      <c r="Q122" s="287">
        <v>596.29999999999995</v>
      </c>
      <c r="R122" s="283" t="s">
        <v>181</v>
      </c>
      <c r="S122" s="283" t="s">
        <v>181</v>
      </c>
      <c r="T122" s="287">
        <v>578.6</v>
      </c>
      <c r="U122" s="287">
        <v>572.29999999999995</v>
      </c>
    </row>
    <row r="123" spans="1:21" ht="16.5" customHeight="1" x14ac:dyDescent="0.2">
      <c r="A123" s="7"/>
      <c r="B123" s="7"/>
      <c r="C123" s="7" t="s">
        <v>548</v>
      </c>
      <c r="D123" s="7"/>
      <c r="E123" s="7"/>
      <c r="F123" s="7"/>
      <c r="G123" s="7"/>
      <c r="H123" s="7"/>
      <c r="I123" s="7"/>
      <c r="J123" s="7"/>
      <c r="K123" s="7"/>
      <c r="L123" s="9"/>
      <c r="M123" s="10"/>
      <c r="N123" s="10"/>
      <c r="O123" s="10"/>
      <c r="P123" s="10"/>
      <c r="Q123" s="10"/>
      <c r="R123" s="10"/>
      <c r="S123" s="10"/>
      <c r="T123" s="10"/>
      <c r="U123" s="10"/>
    </row>
    <row r="124" spans="1:21" ht="16.5" customHeight="1" x14ac:dyDescent="0.2">
      <c r="A124" s="7"/>
      <c r="B124" s="7"/>
      <c r="C124" s="7"/>
      <c r="D124" s="7" t="s">
        <v>204</v>
      </c>
      <c r="E124" s="7"/>
      <c r="F124" s="7"/>
      <c r="G124" s="7"/>
      <c r="H124" s="7"/>
      <c r="I124" s="7"/>
      <c r="J124" s="7"/>
      <c r="K124" s="7"/>
      <c r="L124" s="9"/>
      <c r="M124" s="10"/>
      <c r="N124" s="10"/>
      <c r="O124" s="10"/>
      <c r="P124" s="10"/>
      <c r="Q124" s="10"/>
      <c r="R124" s="10"/>
      <c r="S124" s="10"/>
      <c r="T124" s="10"/>
      <c r="U124" s="10"/>
    </row>
    <row r="125" spans="1:21" ht="16.5" customHeight="1" x14ac:dyDescent="0.2">
      <c r="A125" s="7"/>
      <c r="B125" s="7"/>
      <c r="C125" s="7"/>
      <c r="D125" s="7"/>
      <c r="E125" s="7" t="s">
        <v>759</v>
      </c>
      <c r="F125" s="7"/>
      <c r="G125" s="7"/>
      <c r="H125" s="7"/>
      <c r="I125" s="7"/>
      <c r="J125" s="7"/>
      <c r="K125" s="7"/>
      <c r="L125" s="9"/>
      <c r="M125" s="10"/>
      <c r="N125" s="10"/>
      <c r="O125" s="10"/>
      <c r="P125" s="10"/>
      <c r="Q125" s="10"/>
      <c r="R125" s="10"/>
      <c r="S125" s="10"/>
      <c r="T125" s="10"/>
      <c r="U125" s="10"/>
    </row>
    <row r="126" spans="1:21" ht="16.5" customHeight="1" x14ac:dyDescent="0.2">
      <c r="A126" s="7"/>
      <c r="B126" s="7"/>
      <c r="C126" s="7"/>
      <c r="D126" s="7"/>
      <c r="E126" s="7"/>
      <c r="F126" s="7" t="s">
        <v>790</v>
      </c>
      <c r="G126" s="7"/>
      <c r="H126" s="7"/>
      <c r="I126" s="7"/>
      <c r="J126" s="7"/>
      <c r="K126" s="7"/>
      <c r="L126" s="9" t="s">
        <v>319</v>
      </c>
      <c r="M126" s="287">
        <v>187.4</v>
      </c>
      <c r="N126" s="283" t="s">
        <v>181</v>
      </c>
      <c r="O126" s="287">
        <v>248.8</v>
      </c>
      <c r="P126" s="287">
        <v>339.3</v>
      </c>
      <c r="Q126" s="287">
        <v>226.4</v>
      </c>
      <c r="R126" s="283" t="s">
        <v>181</v>
      </c>
      <c r="S126" s="283" t="s">
        <v>181</v>
      </c>
      <c r="T126" s="287">
        <v>362.8</v>
      </c>
      <c r="U126" s="287">
        <v>246.1</v>
      </c>
    </row>
    <row r="127" spans="1:21" ht="16.5" customHeight="1" x14ac:dyDescent="0.2">
      <c r="A127" s="7"/>
      <c r="B127" s="7"/>
      <c r="C127" s="7"/>
      <c r="D127" s="7"/>
      <c r="E127" s="7"/>
      <c r="F127" s="7" t="s">
        <v>783</v>
      </c>
      <c r="G127" s="7"/>
      <c r="H127" s="7"/>
      <c r="I127" s="7"/>
      <c r="J127" s="7"/>
      <c r="K127" s="7"/>
      <c r="L127" s="9" t="s">
        <v>319</v>
      </c>
      <c r="M127" s="287">
        <v>181.2</v>
      </c>
      <c r="N127" s="283" t="s">
        <v>181</v>
      </c>
      <c r="O127" s="287">
        <v>231.3</v>
      </c>
      <c r="P127" s="287">
        <v>223.7</v>
      </c>
      <c r="Q127" s="287">
        <v>171.2</v>
      </c>
      <c r="R127" s="283" t="s">
        <v>181</v>
      </c>
      <c r="S127" s="283" t="s">
        <v>181</v>
      </c>
      <c r="T127" s="287">
        <v>337.5</v>
      </c>
      <c r="U127" s="287">
        <v>216.3</v>
      </c>
    </row>
    <row r="128" spans="1:21" ht="29.45" customHeight="1" x14ac:dyDescent="0.2">
      <c r="A128" s="7"/>
      <c r="B128" s="7"/>
      <c r="C128" s="7"/>
      <c r="D128" s="7"/>
      <c r="E128" s="7"/>
      <c r="F128" s="351" t="s">
        <v>800</v>
      </c>
      <c r="G128" s="351"/>
      <c r="H128" s="351"/>
      <c r="I128" s="351"/>
      <c r="J128" s="351"/>
      <c r="K128" s="351"/>
      <c r="L128" s="9" t="s">
        <v>319</v>
      </c>
      <c r="M128" s="286">
        <v>57</v>
      </c>
      <c r="N128" s="283" t="s">
        <v>181</v>
      </c>
      <c r="O128" s="286">
        <v>68.900000000000006</v>
      </c>
      <c r="P128" s="287">
        <v>115.4</v>
      </c>
      <c r="Q128" s="286">
        <v>75.099999999999994</v>
      </c>
      <c r="R128" s="283" t="s">
        <v>181</v>
      </c>
      <c r="S128" s="283" t="s">
        <v>181</v>
      </c>
      <c r="T128" s="287">
        <v>128.1</v>
      </c>
      <c r="U128" s="286">
        <v>78.099999999999994</v>
      </c>
    </row>
    <row r="129" spans="1:21" ht="29.45" customHeight="1" x14ac:dyDescent="0.2">
      <c r="A129" s="7"/>
      <c r="B129" s="7"/>
      <c r="C129" s="7"/>
      <c r="D129" s="7"/>
      <c r="E129" s="7"/>
      <c r="F129" s="351" t="s">
        <v>832</v>
      </c>
      <c r="G129" s="351"/>
      <c r="H129" s="351"/>
      <c r="I129" s="351"/>
      <c r="J129" s="351"/>
      <c r="K129" s="351"/>
      <c r="L129" s="9" t="s">
        <v>319</v>
      </c>
      <c r="M129" s="286">
        <v>46.1</v>
      </c>
      <c r="N129" s="283" t="s">
        <v>181</v>
      </c>
      <c r="O129" s="286">
        <v>95.6</v>
      </c>
      <c r="P129" s="287">
        <v>158</v>
      </c>
      <c r="Q129" s="286">
        <v>98.3</v>
      </c>
      <c r="R129" s="283" t="s">
        <v>181</v>
      </c>
      <c r="S129" s="283" t="s">
        <v>181</v>
      </c>
      <c r="T129" s="287">
        <v>213.1</v>
      </c>
      <c r="U129" s="286">
        <v>94.3</v>
      </c>
    </row>
    <row r="130" spans="1:21" ht="16.5" customHeight="1" x14ac:dyDescent="0.2">
      <c r="A130" s="7"/>
      <c r="B130" s="7"/>
      <c r="C130" s="7"/>
      <c r="D130" s="7"/>
      <c r="E130" s="7"/>
      <c r="F130" s="7" t="s">
        <v>833</v>
      </c>
      <c r="G130" s="7"/>
      <c r="H130" s="7"/>
      <c r="I130" s="7"/>
      <c r="J130" s="7"/>
      <c r="K130" s="7"/>
      <c r="L130" s="9" t="s">
        <v>319</v>
      </c>
      <c r="M130" s="286">
        <v>80.8</v>
      </c>
      <c r="N130" s="283" t="s">
        <v>181</v>
      </c>
      <c r="O130" s="286">
        <v>91.8</v>
      </c>
      <c r="P130" s="287">
        <v>110.6</v>
      </c>
      <c r="Q130" s="286">
        <v>94.4</v>
      </c>
      <c r="R130" s="283" t="s">
        <v>181</v>
      </c>
      <c r="S130" s="283" t="s">
        <v>181</v>
      </c>
      <c r="T130" s="287">
        <v>168.1</v>
      </c>
      <c r="U130" s="286">
        <v>97.2</v>
      </c>
    </row>
    <row r="131" spans="1:21" ht="16.5" customHeight="1" x14ac:dyDescent="0.2">
      <c r="A131" s="7"/>
      <c r="B131" s="7"/>
      <c r="C131" s="7"/>
      <c r="D131" s="7"/>
      <c r="E131" s="7"/>
      <c r="F131" s="7" t="s">
        <v>792</v>
      </c>
      <c r="G131" s="7"/>
      <c r="H131" s="7"/>
      <c r="I131" s="7"/>
      <c r="J131" s="7"/>
      <c r="K131" s="7"/>
      <c r="L131" s="9" t="s">
        <v>319</v>
      </c>
      <c r="M131" s="286">
        <v>31.5</v>
      </c>
      <c r="N131" s="283" t="s">
        <v>181</v>
      </c>
      <c r="O131" s="286">
        <v>45.2</v>
      </c>
      <c r="P131" s="286">
        <v>54</v>
      </c>
      <c r="Q131" s="286">
        <v>47</v>
      </c>
      <c r="R131" s="283" t="s">
        <v>181</v>
      </c>
      <c r="S131" s="283" t="s">
        <v>181</v>
      </c>
      <c r="T131" s="286">
        <v>68.5</v>
      </c>
      <c r="U131" s="286">
        <v>43.3</v>
      </c>
    </row>
    <row r="132" spans="1:21" ht="16.5" customHeight="1" x14ac:dyDescent="0.2">
      <c r="A132" s="7"/>
      <c r="B132" s="7"/>
      <c r="C132" s="7"/>
      <c r="D132" s="7"/>
      <c r="E132" s="7"/>
      <c r="F132" s="7" t="s">
        <v>834</v>
      </c>
      <c r="G132" s="7"/>
      <c r="H132" s="7"/>
      <c r="I132" s="7"/>
      <c r="J132" s="7"/>
      <c r="K132" s="7"/>
      <c r="L132" s="9" t="s">
        <v>319</v>
      </c>
      <c r="M132" s="286">
        <v>14.9</v>
      </c>
      <c r="N132" s="283" t="s">
        <v>181</v>
      </c>
      <c r="O132" s="286">
        <v>14.1</v>
      </c>
      <c r="P132" s="286">
        <v>29.3</v>
      </c>
      <c r="Q132" s="283" t="s">
        <v>150</v>
      </c>
      <c r="R132" s="283" t="s">
        <v>181</v>
      </c>
      <c r="S132" s="283" t="s">
        <v>181</v>
      </c>
      <c r="T132" s="286">
        <v>58.8</v>
      </c>
      <c r="U132" s="286">
        <v>21.3</v>
      </c>
    </row>
    <row r="133" spans="1:21" ht="29.45" customHeight="1" x14ac:dyDescent="0.2">
      <c r="A133" s="7"/>
      <c r="B133" s="7"/>
      <c r="C133" s="7"/>
      <c r="D133" s="7"/>
      <c r="E133" s="7"/>
      <c r="F133" s="351" t="s">
        <v>797</v>
      </c>
      <c r="G133" s="351"/>
      <c r="H133" s="351"/>
      <c r="I133" s="351"/>
      <c r="J133" s="351"/>
      <c r="K133" s="351"/>
      <c r="L133" s="9" t="s">
        <v>319</v>
      </c>
      <c r="M133" s="285">
        <v>2.7</v>
      </c>
      <c r="N133" s="283" t="s">
        <v>181</v>
      </c>
      <c r="O133" s="285">
        <v>4.8</v>
      </c>
      <c r="P133" s="285">
        <v>3.6</v>
      </c>
      <c r="Q133" s="283" t="s">
        <v>150</v>
      </c>
      <c r="R133" s="283" t="s">
        <v>181</v>
      </c>
      <c r="S133" s="283" t="s">
        <v>181</v>
      </c>
      <c r="T133" s="286">
        <v>10.199999999999999</v>
      </c>
      <c r="U133" s="285">
        <v>4.3</v>
      </c>
    </row>
    <row r="134" spans="1:21" ht="29.45" customHeight="1" x14ac:dyDescent="0.2">
      <c r="A134" s="7"/>
      <c r="B134" s="7"/>
      <c r="C134" s="7"/>
      <c r="D134" s="7"/>
      <c r="E134" s="7"/>
      <c r="F134" s="351" t="s">
        <v>835</v>
      </c>
      <c r="G134" s="351"/>
      <c r="H134" s="351"/>
      <c r="I134" s="351"/>
      <c r="J134" s="351"/>
      <c r="K134" s="351"/>
      <c r="L134" s="9" t="s">
        <v>319</v>
      </c>
      <c r="M134" s="286">
        <v>15.6</v>
      </c>
      <c r="N134" s="283" t="s">
        <v>181</v>
      </c>
      <c r="O134" s="286">
        <v>19.7</v>
      </c>
      <c r="P134" s="286">
        <v>22.4</v>
      </c>
      <c r="Q134" s="286">
        <v>29</v>
      </c>
      <c r="R134" s="283" t="s">
        <v>181</v>
      </c>
      <c r="S134" s="283" t="s">
        <v>181</v>
      </c>
      <c r="T134" s="286">
        <v>29.1</v>
      </c>
      <c r="U134" s="286">
        <v>19.899999999999999</v>
      </c>
    </row>
    <row r="135" spans="1:21" ht="16.5" customHeight="1" x14ac:dyDescent="0.2">
      <c r="A135" s="7"/>
      <c r="B135" s="7"/>
      <c r="C135" s="7"/>
      <c r="D135" s="7"/>
      <c r="E135" s="7"/>
      <c r="F135" s="7" t="s">
        <v>787</v>
      </c>
      <c r="G135" s="7"/>
      <c r="H135" s="7"/>
      <c r="I135" s="7"/>
      <c r="J135" s="7"/>
      <c r="K135" s="7"/>
      <c r="L135" s="9" t="s">
        <v>319</v>
      </c>
      <c r="M135" s="286">
        <v>20.3</v>
      </c>
      <c r="N135" s="283" t="s">
        <v>181</v>
      </c>
      <c r="O135" s="286">
        <v>22.4</v>
      </c>
      <c r="P135" s="286">
        <v>33.299999999999997</v>
      </c>
      <c r="Q135" s="286">
        <v>41.9</v>
      </c>
      <c r="R135" s="283" t="s">
        <v>181</v>
      </c>
      <c r="S135" s="283" t="s">
        <v>181</v>
      </c>
      <c r="T135" s="286">
        <v>29.4</v>
      </c>
      <c r="U135" s="286">
        <v>24.9</v>
      </c>
    </row>
    <row r="136" spans="1:21" ht="16.5" customHeight="1" x14ac:dyDescent="0.2">
      <c r="A136" s="7"/>
      <c r="B136" s="7"/>
      <c r="C136" s="7"/>
      <c r="D136" s="7"/>
      <c r="E136" s="7"/>
      <c r="F136" s="7" t="s">
        <v>836</v>
      </c>
      <c r="G136" s="7"/>
      <c r="H136" s="7"/>
      <c r="I136" s="7"/>
      <c r="J136" s="7"/>
      <c r="K136" s="7"/>
      <c r="L136" s="9" t="s">
        <v>319</v>
      </c>
      <c r="M136" s="286">
        <v>43.9</v>
      </c>
      <c r="N136" s="283" t="s">
        <v>181</v>
      </c>
      <c r="O136" s="286">
        <v>86.4</v>
      </c>
      <c r="P136" s="287">
        <v>101.8</v>
      </c>
      <c r="Q136" s="286">
        <v>86.3</v>
      </c>
      <c r="R136" s="283" t="s">
        <v>181</v>
      </c>
      <c r="S136" s="283" t="s">
        <v>181</v>
      </c>
      <c r="T136" s="287">
        <v>136.19999999999999</v>
      </c>
      <c r="U136" s="286">
        <v>75.099999999999994</v>
      </c>
    </row>
    <row r="137" spans="1:21" ht="16.5" customHeight="1" x14ac:dyDescent="0.2">
      <c r="A137" s="7"/>
      <c r="B137" s="7"/>
      <c r="C137" s="7"/>
      <c r="D137" s="7"/>
      <c r="E137" s="7" t="s">
        <v>837</v>
      </c>
      <c r="F137" s="7"/>
      <c r="G137" s="7"/>
      <c r="H137" s="7"/>
      <c r="I137" s="7"/>
      <c r="J137" s="7"/>
      <c r="K137" s="7"/>
      <c r="L137" s="9" t="s">
        <v>319</v>
      </c>
      <c r="M137" s="287">
        <v>681.6</v>
      </c>
      <c r="N137" s="283" t="s">
        <v>181</v>
      </c>
      <c r="O137" s="287">
        <v>928.9</v>
      </c>
      <c r="P137" s="282">
        <v>1191.3</v>
      </c>
      <c r="Q137" s="287">
        <v>892.6</v>
      </c>
      <c r="R137" s="283" t="s">
        <v>181</v>
      </c>
      <c r="S137" s="283" t="s">
        <v>181</v>
      </c>
      <c r="T137" s="282">
        <v>1541.7</v>
      </c>
      <c r="U137" s="287">
        <v>920.8</v>
      </c>
    </row>
    <row r="138" spans="1:21" ht="16.5" customHeight="1" x14ac:dyDescent="0.2">
      <c r="A138" s="7"/>
      <c r="B138" s="7"/>
      <c r="C138" s="7"/>
      <c r="D138" s="7" t="s">
        <v>205</v>
      </c>
      <c r="E138" s="7"/>
      <c r="F138" s="7"/>
      <c r="G138" s="7"/>
      <c r="H138" s="7"/>
      <c r="I138" s="7"/>
      <c r="J138" s="7"/>
      <c r="K138" s="7"/>
      <c r="L138" s="9"/>
      <c r="M138" s="10"/>
      <c r="N138" s="10"/>
      <c r="O138" s="10"/>
      <c r="P138" s="10"/>
      <c r="Q138" s="10"/>
      <c r="R138" s="10"/>
      <c r="S138" s="10"/>
      <c r="T138" s="10"/>
      <c r="U138" s="10"/>
    </row>
    <row r="139" spans="1:21" ht="16.5" customHeight="1" x14ac:dyDescent="0.2">
      <c r="A139" s="7"/>
      <c r="B139" s="7"/>
      <c r="C139" s="7"/>
      <c r="D139" s="7"/>
      <c r="E139" s="7" t="s">
        <v>759</v>
      </c>
      <c r="F139" s="7"/>
      <c r="G139" s="7"/>
      <c r="H139" s="7"/>
      <c r="I139" s="7"/>
      <c r="J139" s="7"/>
      <c r="K139" s="7"/>
      <c r="L139" s="9"/>
      <c r="M139" s="10"/>
      <c r="N139" s="10"/>
      <c r="O139" s="10"/>
      <c r="P139" s="10"/>
      <c r="Q139" s="10"/>
      <c r="R139" s="10"/>
      <c r="S139" s="10"/>
      <c r="T139" s="10"/>
      <c r="U139" s="10"/>
    </row>
    <row r="140" spans="1:21" ht="16.5" customHeight="1" x14ac:dyDescent="0.2">
      <c r="A140" s="7"/>
      <c r="B140" s="7"/>
      <c r="C140" s="7"/>
      <c r="D140" s="7"/>
      <c r="E140" s="7"/>
      <c r="F140" s="7" t="s">
        <v>790</v>
      </c>
      <c r="G140" s="7"/>
      <c r="H140" s="7"/>
      <c r="I140" s="7"/>
      <c r="J140" s="7"/>
      <c r="K140" s="7"/>
      <c r="L140" s="9" t="s">
        <v>319</v>
      </c>
      <c r="M140" s="287">
        <v>172.6</v>
      </c>
      <c r="N140" s="283" t="s">
        <v>181</v>
      </c>
      <c r="O140" s="287">
        <v>168.9</v>
      </c>
      <c r="P140" s="287">
        <v>149.4</v>
      </c>
      <c r="Q140" s="287">
        <v>171.4</v>
      </c>
      <c r="R140" s="283" t="s">
        <v>181</v>
      </c>
      <c r="S140" s="283" t="s">
        <v>181</v>
      </c>
      <c r="T140" s="287">
        <v>141.1</v>
      </c>
      <c r="U140" s="287">
        <v>168.4</v>
      </c>
    </row>
    <row r="141" spans="1:21" ht="16.5" customHeight="1" x14ac:dyDescent="0.2">
      <c r="A141" s="7"/>
      <c r="B141" s="7"/>
      <c r="C141" s="7"/>
      <c r="D141" s="7"/>
      <c r="E141" s="7"/>
      <c r="F141" s="7" t="s">
        <v>783</v>
      </c>
      <c r="G141" s="7"/>
      <c r="H141" s="7"/>
      <c r="I141" s="7"/>
      <c r="J141" s="7"/>
      <c r="K141" s="7"/>
      <c r="L141" s="9" t="s">
        <v>319</v>
      </c>
      <c r="M141" s="287">
        <v>169.8</v>
      </c>
      <c r="N141" s="283" t="s">
        <v>181</v>
      </c>
      <c r="O141" s="287">
        <v>173.9</v>
      </c>
      <c r="P141" s="287">
        <v>162.19999999999999</v>
      </c>
      <c r="Q141" s="287">
        <v>170</v>
      </c>
      <c r="R141" s="283" t="s">
        <v>181</v>
      </c>
      <c r="S141" s="283" t="s">
        <v>181</v>
      </c>
      <c r="T141" s="287">
        <v>184.6</v>
      </c>
      <c r="U141" s="287">
        <v>169.9</v>
      </c>
    </row>
    <row r="142" spans="1:21" ht="29.45" customHeight="1" x14ac:dyDescent="0.2">
      <c r="A142" s="7"/>
      <c r="B142" s="7"/>
      <c r="C142" s="7"/>
      <c r="D142" s="7"/>
      <c r="E142" s="7"/>
      <c r="F142" s="351" t="s">
        <v>800</v>
      </c>
      <c r="G142" s="351"/>
      <c r="H142" s="351"/>
      <c r="I142" s="351"/>
      <c r="J142" s="351"/>
      <c r="K142" s="351"/>
      <c r="L142" s="9" t="s">
        <v>319</v>
      </c>
      <c r="M142" s="286">
        <v>35.700000000000003</v>
      </c>
      <c r="N142" s="283" t="s">
        <v>181</v>
      </c>
      <c r="O142" s="286">
        <v>41.7</v>
      </c>
      <c r="P142" s="286">
        <v>43.3</v>
      </c>
      <c r="Q142" s="286">
        <v>39.700000000000003</v>
      </c>
      <c r="R142" s="283" t="s">
        <v>181</v>
      </c>
      <c r="S142" s="283" t="s">
        <v>181</v>
      </c>
      <c r="T142" s="286">
        <v>51.8</v>
      </c>
      <c r="U142" s="286">
        <v>39</v>
      </c>
    </row>
    <row r="143" spans="1:21" ht="29.45" customHeight="1" x14ac:dyDescent="0.2">
      <c r="A143" s="7"/>
      <c r="B143" s="7"/>
      <c r="C143" s="7"/>
      <c r="D143" s="7"/>
      <c r="E143" s="7"/>
      <c r="F143" s="351" t="s">
        <v>832</v>
      </c>
      <c r="G143" s="351"/>
      <c r="H143" s="351"/>
      <c r="I143" s="351"/>
      <c r="J143" s="351"/>
      <c r="K143" s="351"/>
      <c r="L143" s="9" t="s">
        <v>319</v>
      </c>
      <c r="M143" s="286">
        <v>22.7</v>
      </c>
      <c r="N143" s="283" t="s">
        <v>181</v>
      </c>
      <c r="O143" s="286">
        <v>22.4</v>
      </c>
      <c r="P143" s="286">
        <v>22</v>
      </c>
      <c r="Q143" s="286">
        <v>24.5</v>
      </c>
      <c r="R143" s="283" t="s">
        <v>181</v>
      </c>
      <c r="S143" s="283" t="s">
        <v>181</v>
      </c>
      <c r="T143" s="286">
        <v>30.4</v>
      </c>
      <c r="U143" s="286">
        <v>22.8</v>
      </c>
    </row>
    <row r="144" spans="1:21" ht="16.5" customHeight="1" x14ac:dyDescent="0.2">
      <c r="A144" s="7"/>
      <c r="B144" s="7"/>
      <c r="C144" s="7"/>
      <c r="D144" s="7"/>
      <c r="E144" s="7"/>
      <c r="F144" s="7" t="s">
        <v>833</v>
      </c>
      <c r="G144" s="7"/>
      <c r="H144" s="7"/>
      <c r="I144" s="7"/>
      <c r="J144" s="7"/>
      <c r="K144" s="7"/>
      <c r="L144" s="9" t="s">
        <v>319</v>
      </c>
      <c r="M144" s="286">
        <v>51.6</v>
      </c>
      <c r="N144" s="283" t="s">
        <v>181</v>
      </c>
      <c r="O144" s="286">
        <v>48.4</v>
      </c>
      <c r="P144" s="286">
        <v>50.6</v>
      </c>
      <c r="Q144" s="286">
        <v>53.9</v>
      </c>
      <c r="R144" s="283" t="s">
        <v>181</v>
      </c>
      <c r="S144" s="283" t="s">
        <v>181</v>
      </c>
      <c r="T144" s="286">
        <v>63.9</v>
      </c>
      <c r="U144" s="286">
        <v>51</v>
      </c>
    </row>
    <row r="145" spans="1:21" ht="16.5" customHeight="1" x14ac:dyDescent="0.2">
      <c r="A145" s="7"/>
      <c r="B145" s="7"/>
      <c r="C145" s="7"/>
      <c r="D145" s="7"/>
      <c r="E145" s="7"/>
      <c r="F145" s="7" t="s">
        <v>792</v>
      </c>
      <c r="G145" s="7"/>
      <c r="H145" s="7"/>
      <c r="I145" s="7"/>
      <c r="J145" s="7"/>
      <c r="K145" s="7"/>
      <c r="L145" s="9" t="s">
        <v>319</v>
      </c>
      <c r="M145" s="286">
        <v>20.399999999999999</v>
      </c>
      <c r="N145" s="283" t="s">
        <v>181</v>
      </c>
      <c r="O145" s="286">
        <v>20.399999999999999</v>
      </c>
      <c r="P145" s="286">
        <v>18.8</v>
      </c>
      <c r="Q145" s="286">
        <v>21.6</v>
      </c>
      <c r="R145" s="283" t="s">
        <v>181</v>
      </c>
      <c r="S145" s="283" t="s">
        <v>181</v>
      </c>
      <c r="T145" s="286">
        <v>19.2</v>
      </c>
      <c r="U145" s="286">
        <v>20.3</v>
      </c>
    </row>
    <row r="146" spans="1:21" ht="16.5" customHeight="1" x14ac:dyDescent="0.2">
      <c r="A146" s="7"/>
      <c r="B146" s="7"/>
      <c r="C146" s="7"/>
      <c r="D146" s="7"/>
      <c r="E146" s="7"/>
      <c r="F146" s="7" t="s">
        <v>834</v>
      </c>
      <c r="G146" s="7"/>
      <c r="H146" s="7"/>
      <c r="I146" s="7"/>
      <c r="J146" s="7"/>
      <c r="K146" s="7"/>
      <c r="L146" s="9" t="s">
        <v>319</v>
      </c>
      <c r="M146" s="285">
        <v>9.1999999999999993</v>
      </c>
      <c r="N146" s="283" t="s">
        <v>181</v>
      </c>
      <c r="O146" s="285">
        <v>7.6</v>
      </c>
      <c r="P146" s="285">
        <v>9.8000000000000007</v>
      </c>
      <c r="Q146" s="285">
        <v>9.1999999999999993</v>
      </c>
      <c r="R146" s="283" t="s">
        <v>181</v>
      </c>
      <c r="S146" s="283" t="s">
        <v>181</v>
      </c>
      <c r="T146" s="283" t="s">
        <v>150</v>
      </c>
      <c r="U146" s="285">
        <v>8.8000000000000007</v>
      </c>
    </row>
    <row r="147" spans="1:21" ht="29.45" customHeight="1" x14ac:dyDescent="0.2">
      <c r="A147" s="7"/>
      <c r="B147" s="7"/>
      <c r="C147" s="7"/>
      <c r="D147" s="7"/>
      <c r="E147" s="7"/>
      <c r="F147" s="351" t="s">
        <v>797</v>
      </c>
      <c r="G147" s="351"/>
      <c r="H147" s="351"/>
      <c r="I147" s="351"/>
      <c r="J147" s="351"/>
      <c r="K147" s="351"/>
      <c r="L147" s="9" t="s">
        <v>319</v>
      </c>
      <c r="M147" s="285">
        <v>2.5</v>
      </c>
      <c r="N147" s="283" t="s">
        <v>181</v>
      </c>
      <c r="O147" s="285">
        <v>2.6</v>
      </c>
      <c r="P147" s="285">
        <v>1.2</v>
      </c>
      <c r="Q147" s="285">
        <v>2</v>
      </c>
      <c r="R147" s="283" t="s">
        <v>181</v>
      </c>
      <c r="S147" s="283" t="s">
        <v>181</v>
      </c>
      <c r="T147" s="285">
        <v>2.2000000000000002</v>
      </c>
      <c r="U147" s="285">
        <v>2.2999999999999998</v>
      </c>
    </row>
    <row r="148" spans="1:21" ht="29.45" customHeight="1" x14ac:dyDescent="0.2">
      <c r="A148" s="7"/>
      <c r="B148" s="7"/>
      <c r="C148" s="7"/>
      <c r="D148" s="7"/>
      <c r="E148" s="7"/>
      <c r="F148" s="351" t="s">
        <v>835</v>
      </c>
      <c r="G148" s="351"/>
      <c r="H148" s="351"/>
      <c r="I148" s="351"/>
      <c r="J148" s="351"/>
      <c r="K148" s="351"/>
      <c r="L148" s="9" t="s">
        <v>319</v>
      </c>
      <c r="M148" s="286">
        <v>12.1</v>
      </c>
      <c r="N148" s="283" t="s">
        <v>181</v>
      </c>
      <c r="O148" s="285">
        <v>8</v>
      </c>
      <c r="P148" s="285">
        <v>8.4</v>
      </c>
      <c r="Q148" s="286">
        <v>10.4</v>
      </c>
      <c r="R148" s="283" t="s">
        <v>181</v>
      </c>
      <c r="S148" s="283" t="s">
        <v>181</v>
      </c>
      <c r="T148" s="286">
        <v>11.3</v>
      </c>
      <c r="U148" s="286">
        <v>10.3</v>
      </c>
    </row>
    <row r="149" spans="1:21" ht="16.5" customHeight="1" x14ac:dyDescent="0.2">
      <c r="A149" s="7"/>
      <c r="B149" s="7"/>
      <c r="C149" s="7"/>
      <c r="D149" s="7"/>
      <c r="E149" s="7"/>
      <c r="F149" s="7" t="s">
        <v>787</v>
      </c>
      <c r="G149" s="7"/>
      <c r="H149" s="7"/>
      <c r="I149" s="7"/>
      <c r="J149" s="7"/>
      <c r="K149" s="7"/>
      <c r="L149" s="9" t="s">
        <v>319</v>
      </c>
      <c r="M149" s="286">
        <v>28.1</v>
      </c>
      <c r="N149" s="283" t="s">
        <v>181</v>
      </c>
      <c r="O149" s="286">
        <v>27.9</v>
      </c>
      <c r="P149" s="286">
        <v>33.1</v>
      </c>
      <c r="Q149" s="286">
        <v>35.700000000000003</v>
      </c>
      <c r="R149" s="283" t="s">
        <v>181</v>
      </c>
      <c r="S149" s="283" t="s">
        <v>181</v>
      </c>
      <c r="T149" s="286">
        <v>23.4</v>
      </c>
      <c r="U149" s="286">
        <v>29.6</v>
      </c>
    </row>
    <row r="150" spans="1:21" ht="16.5" customHeight="1" x14ac:dyDescent="0.2">
      <c r="A150" s="7"/>
      <c r="B150" s="7"/>
      <c r="C150" s="7"/>
      <c r="D150" s="7"/>
      <c r="E150" s="7"/>
      <c r="F150" s="7" t="s">
        <v>836</v>
      </c>
      <c r="G150" s="7"/>
      <c r="H150" s="7"/>
      <c r="I150" s="7"/>
      <c r="J150" s="7"/>
      <c r="K150" s="7"/>
      <c r="L150" s="9" t="s">
        <v>319</v>
      </c>
      <c r="M150" s="286">
        <v>56.7</v>
      </c>
      <c r="N150" s="283" t="s">
        <v>181</v>
      </c>
      <c r="O150" s="286">
        <v>50.4</v>
      </c>
      <c r="P150" s="286">
        <v>45.5</v>
      </c>
      <c r="Q150" s="286">
        <v>60.3</v>
      </c>
      <c r="R150" s="283" t="s">
        <v>181</v>
      </c>
      <c r="S150" s="283" t="s">
        <v>181</v>
      </c>
      <c r="T150" s="286">
        <v>56.9</v>
      </c>
      <c r="U150" s="286">
        <v>54</v>
      </c>
    </row>
    <row r="151" spans="1:21" ht="16.5" customHeight="1" x14ac:dyDescent="0.2">
      <c r="A151" s="13"/>
      <c r="B151" s="13"/>
      <c r="C151" s="13"/>
      <c r="D151" s="13"/>
      <c r="E151" s="13" t="s">
        <v>837</v>
      </c>
      <c r="F151" s="13"/>
      <c r="G151" s="13"/>
      <c r="H151" s="13"/>
      <c r="I151" s="13"/>
      <c r="J151" s="13"/>
      <c r="K151" s="13"/>
      <c r="L151" s="14" t="s">
        <v>319</v>
      </c>
      <c r="M151" s="288">
        <v>581.5</v>
      </c>
      <c r="N151" s="284" t="s">
        <v>181</v>
      </c>
      <c r="O151" s="288">
        <v>572.29999999999995</v>
      </c>
      <c r="P151" s="288">
        <v>544.29999999999995</v>
      </c>
      <c r="Q151" s="288">
        <v>598.6</v>
      </c>
      <c r="R151" s="284" t="s">
        <v>181</v>
      </c>
      <c r="S151" s="284" t="s">
        <v>181</v>
      </c>
      <c r="T151" s="288">
        <v>589.79999999999995</v>
      </c>
      <c r="U151" s="288">
        <v>576.29999999999995</v>
      </c>
    </row>
    <row r="152" spans="1:21" ht="4.5" customHeight="1" x14ac:dyDescent="0.2">
      <c r="A152" s="25"/>
      <c r="B152" s="25"/>
      <c r="C152" s="2"/>
      <c r="D152" s="2"/>
      <c r="E152" s="2"/>
      <c r="F152" s="2"/>
      <c r="G152" s="2"/>
      <c r="H152" s="2"/>
      <c r="I152" s="2"/>
      <c r="J152" s="2"/>
      <c r="K152" s="2"/>
      <c r="L152" s="2"/>
      <c r="M152" s="2"/>
      <c r="N152" s="2"/>
      <c r="O152" s="2"/>
      <c r="P152" s="2"/>
      <c r="Q152" s="2"/>
      <c r="R152" s="2"/>
      <c r="S152" s="2"/>
      <c r="T152" s="2"/>
      <c r="U152" s="2"/>
    </row>
    <row r="153" spans="1:21" ht="16.5" customHeight="1" x14ac:dyDescent="0.2">
      <c r="A153" s="25"/>
      <c r="B153" s="25"/>
      <c r="C153" s="345" t="s">
        <v>838</v>
      </c>
      <c r="D153" s="345"/>
      <c r="E153" s="345"/>
      <c r="F153" s="345"/>
      <c r="G153" s="345"/>
      <c r="H153" s="345"/>
      <c r="I153" s="345"/>
      <c r="J153" s="345"/>
      <c r="K153" s="345"/>
      <c r="L153" s="345"/>
      <c r="M153" s="345"/>
      <c r="N153" s="345"/>
      <c r="O153" s="345"/>
      <c r="P153" s="345"/>
      <c r="Q153" s="345"/>
      <c r="R153" s="345"/>
      <c r="S153" s="345"/>
      <c r="T153" s="345"/>
      <c r="U153" s="345"/>
    </row>
    <row r="154" spans="1:21" ht="4.5" customHeight="1" x14ac:dyDescent="0.2">
      <c r="A154" s="25"/>
      <c r="B154" s="25"/>
      <c r="C154" s="2"/>
      <c r="D154" s="2"/>
      <c r="E154" s="2"/>
      <c r="F154" s="2"/>
      <c r="G154" s="2"/>
      <c r="H154" s="2"/>
      <c r="I154" s="2"/>
      <c r="J154" s="2"/>
      <c r="K154" s="2"/>
      <c r="L154" s="2"/>
      <c r="M154" s="2"/>
      <c r="N154" s="2"/>
      <c r="O154" s="2"/>
      <c r="P154" s="2"/>
      <c r="Q154" s="2"/>
      <c r="R154" s="2"/>
      <c r="S154" s="2"/>
      <c r="T154" s="2"/>
      <c r="U154" s="2"/>
    </row>
    <row r="155" spans="1:21" ht="16.5" customHeight="1" x14ac:dyDescent="0.2">
      <c r="A155" s="25" t="s">
        <v>79</v>
      </c>
      <c r="B155" s="25"/>
      <c r="C155" s="345" t="s">
        <v>153</v>
      </c>
      <c r="D155" s="345"/>
      <c r="E155" s="345"/>
      <c r="F155" s="345"/>
      <c r="G155" s="345"/>
      <c r="H155" s="345"/>
      <c r="I155" s="345"/>
      <c r="J155" s="345"/>
      <c r="K155" s="345"/>
      <c r="L155" s="345"/>
      <c r="M155" s="345"/>
      <c r="N155" s="345"/>
      <c r="O155" s="345"/>
      <c r="P155" s="345"/>
      <c r="Q155" s="345"/>
      <c r="R155" s="345"/>
      <c r="S155" s="345"/>
      <c r="T155" s="345"/>
      <c r="U155" s="345"/>
    </row>
    <row r="156" spans="1:21" ht="42.4" customHeight="1" x14ac:dyDescent="0.2">
      <c r="A156" s="25" t="s">
        <v>80</v>
      </c>
      <c r="B156" s="25"/>
      <c r="C156" s="345" t="s">
        <v>522</v>
      </c>
      <c r="D156" s="345"/>
      <c r="E156" s="345"/>
      <c r="F156" s="345"/>
      <c r="G156" s="345"/>
      <c r="H156" s="345"/>
      <c r="I156" s="345"/>
      <c r="J156" s="345"/>
      <c r="K156" s="345"/>
      <c r="L156" s="345"/>
      <c r="M156" s="345"/>
      <c r="N156" s="345"/>
      <c r="O156" s="345"/>
      <c r="P156" s="345"/>
      <c r="Q156" s="345"/>
      <c r="R156" s="345"/>
      <c r="S156" s="345"/>
      <c r="T156" s="345"/>
      <c r="U156" s="345"/>
    </row>
    <row r="157" spans="1:21" ht="16.5" customHeight="1" x14ac:dyDescent="0.2">
      <c r="A157" s="25" t="s">
        <v>81</v>
      </c>
      <c r="B157" s="25"/>
      <c r="C157" s="345" t="s">
        <v>644</v>
      </c>
      <c r="D157" s="345"/>
      <c r="E157" s="345"/>
      <c r="F157" s="345"/>
      <c r="G157" s="345"/>
      <c r="H157" s="345"/>
      <c r="I157" s="345"/>
      <c r="J157" s="345"/>
      <c r="K157" s="345"/>
      <c r="L157" s="345"/>
      <c r="M157" s="345"/>
      <c r="N157" s="345"/>
      <c r="O157" s="345"/>
      <c r="P157" s="345"/>
      <c r="Q157" s="345"/>
      <c r="R157" s="345"/>
      <c r="S157" s="345"/>
      <c r="T157" s="345"/>
      <c r="U157" s="345"/>
    </row>
    <row r="158" spans="1:21" ht="55.15" customHeight="1" x14ac:dyDescent="0.2">
      <c r="A158" s="25" t="s">
        <v>82</v>
      </c>
      <c r="B158" s="25"/>
      <c r="C158" s="345" t="s">
        <v>839</v>
      </c>
      <c r="D158" s="345"/>
      <c r="E158" s="345"/>
      <c r="F158" s="345"/>
      <c r="G158" s="345"/>
      <c r="H158" s="345"/>
      <c r="I158" s="345"/>
      <c r="J158" s="345"/>
      <c r="K158" s="345"/>
      <c r="L158" s="345"/>
      <c r="M158" s="345"/>
      <c r="N158" s="345"/>
      <c r="O158" s="345"/>
      <c r="P158" s="345"/>
      <c r="Q158" s="345"/>
      <c r="R158" s="345"/>
      <c r="S158" s="345"/>
      <c r="T158" s="345"/>
      <c r="U158" s="345"/>
    </row>
    <row r="159" spans="1:21" ht="42.4" customHeight="1" x14ac:dyDescent="0.2">
      <c r="A159" s="25" t="s">
        <v>83</v>
      </c>
      <c r="B159" s="25"/>
      <c r="C159" s="345" t="s">
        <v>525</v>
      </c>
      <c r="D159" s="345"/>
      <c r="E159" s="345"/>
      <c r="F159" s="345"/>
      <c r="G159" s="345"/>
      <c r="H159" s="345"/>
      <c r="I159" s="345"/>
      <c r="J159" s="345"/>
      <c r="K159" s="345"/>
      <c r="L159" s="345"/>
      <c r="M159" s="345"/>
      <c r="N159" s="345"/>
      <c r="O159" s="345"/>
      <c r="P159" s="345"/>
      <c r="Q159" s="345"/>
      <c r="R159" s="345"/>
      <c r="S159" s="345"/>
      <c r="T159" s="345"/>
      <c r="U159" s="345"/>
    </row>
    <row r="160" spans="1:21" ht="55.15" customHeight="1" x14ac:dyDescent="0.2">
      <c r="A160" s="25" t="s">
        <v>84</v>
      </c>
      <c r="B160" s="25"/>
      <c r="C160" s="345" t="s">
        <v>556</v>
      </c>
      <c r="D160" s="345"/>
      <c r="E160" s="345"/>
      <c r="F160" s="345"/>
      <c r="G160" s="345"/>
      <c r="H160" s="345"/>
      <c r="I160" s="345"/>
      <c r="J160" s="345"/>
      <c r="K160" s="345"/>
      <c r="L160" s="345"/>
      <c r="M160" s="345"/>
      <c r="N160" s="345"/>
      <c r="O160" s="345"/>
      <c r="P160" s="345"/>
      <c r="Q160" s="345"/>
      <c r="R160" s="345"/>
      <c r="S160" s="345"/>
      <c r="T160" s="345"/>
      <c r="U160" s="345"/>
    </row>
    <row r="161" spans="1:21" ht="42.4" customHeight="1" x14ac:dyDescent="0.2">
      <c r="A161" s="25" t="s">
        <v>85</v>
      </c>
      <c r="B161" s="25"/>
      <c r="C161" s="345" t="s">
        <v>557</v>
      </c>
      <c r="D161" s="345"/>
      <c r="E161" s="345"/>
      <c r="F161" s="345"/>
      <c r="G161" s="345"/>
      <c r="H161" s="345"/>
      <c r="I161" s="345"/>
      <c r="J161" s="345"/>
      <c r="K161" s="345"/>
      <c r="L161" s="345"/>
      <c r="M161" s="345"/>
      <c r="N161" s="345"/>
      <c r="O161" s="345"/>
      <c r="P161" s="345"/>
      <c r="Q161" s="345"/>
      <c r="R161" s="345"/>
      <c r="S161" s="345"/>
      <c r="T161" s="345"/>
      <c r="U161" s="345"/>
    </row>
    <row r="162" spans="1:21" ht="16.5" customHeight="1" x14ac:dyDescent="0.2">
      <c r="A162" s="25" t="s">
        <v>86</v>
      </c>
      <c r="B162" s="25"/>
      <c r="C162" s="345" t="s">
        <v>558</v>
      </c>
      <c r="D162" s="345"/>
      <c r="E162" s="345"/>
      <c r="F162" s="345"/>
      <c r="G162" s="345"/>
      <c r="H162" s="345"/>
      <c r="I162" s="345"/>
      <c r="J162" s="345"/>
      <c r="K162" s="345"/>
      <c r="L162" s="345"/>
      <c r="M162" s="345"/>
      <c r="N162" s="345"/>
      <c r="O162" s="345"/>
      <c r="P162" s="345"/>
      <c r="Q162" s="345"/>
      <c r="R162" s="345"/>
      <c r="S162" s="345"/>
      <c r="T162" s="345"/>
      <c r="U162" s="345"/>
    </row>
    <row r="163" spans="1:21" ht="16.5" customHeight="1" x14ac:dyDescent="0.2">
      <c r="A163" s="25" t="s">
        <v>184</v>
      </c>
      <c r="B163" s="25"/>
      <c r="C163" s="345" t="s">
        <v>559</v>
      </c>
      <c r="D163" s="345"/>
      <c r="E163" s="345"/>
      <c r="F163" s="345"/>
      <c r="G163" s="345"/>
      <c r="H163" s="345"/>
      <c r="I163" s="345"/>
      <c r="J163" s="345"/>
      <c r="K163" s="345"/>
      <c r="L163" s="345"/>
      <c r="M163" s="345"/>
      <c r="N163" s="345"/>
      <c r="O163" s="345"/>
      <c r="P163" s="345"/>
      <c r="Q163" s="345"/>
      <c r="R163" s="345"/>
      <c r="S163" s="345"/>
      <c r="T163" s="345"/>
      <c r="U163" s="345"/>
    </row>
    <row r="164" spans="1:21" ht="16.5" customHeight="1" x14ac:dyDescent="0.2">
      <c r="A164" s="25" t="s">
        <v>251</v>
      </c>
      <c r="B164" s="25"/>
      <c r="C164" s="345" t="s">
        <v>527</v>
      </c>
      <c r="D164" s="345"/>
      <c r="E164" s="345"/>
      <c r="F164" s="345"/>
      <c r="G164" s="345"/>
      <c r="H164" s="345"/>
      <c r="I164" s="345"/>
      <c r="J164" s="345"/>
      <c r="K164" s="345"/>
      <c r="L164" s="345"/>
      <c r="M164" s="345"/>
      <c r="N164" s="345"/>
      <c r="O164" s="345"/>
      <c r="P164" s="345"/>
      <c r="Q164" s="345"/>
      <c r="R164" s="345"/>
      <c r="S164" s="345"/>
      <c r="T164" s="345"/>
      <c r="U164" s="345"/>
    </row>
    <row r="165" spans="1:21" ht="16.5" customHeight="1" x14ac:dyDescent="0.2">
      <c r="A165" s="25" t="s">
        <v>517</v>
      </c>
      <c r="B165" s="25"/>
      <c r="C165" s="345" t="s">
        <v>646</v>
      </c>
      <c r="D165" s="345"/>
      <c r="E165" s="345"/>
      <c r="F165" s="345"/>
      <c r="G165" s="345"/>
      <c r="H165" s="345"/>
      <c r="I165" s="345"/>
      <c r="J165" s="345"/>
      <c r="K165" s="345"/>
      <c r="L165" s="345"/>
      <c r="M165" s="345"/>
      <c r="N165" s="345"/>
      <c r="O165" s="345"/>
      <c r="P165" s="345"/>
      <c r="Q165" s="345"/>
      <c r="R165" s="345"/>
      <c r="S165" s="345"/>
      <c r="T165" s="345"/>
      <c r="U165" s="345"/>
    </row>
    <row r="166" spans="1:21" ht="55.15" customHeight="1" x14ac:dyDescent="0.2">
      <c r="A166" s="25" t="s">
        <v>518</v>
      </c>
      <c r="B166" s="25"/>
      <c r="C166" s="345" t="s">
        <v>806</v>
      </c>
      <c r="D166" s="345"/>
      <c r="E166" s="345"/>
      <c r="F166" s="345"/>
      <c r="G166" s="345"/>
      <c r="H166" s="345"/>
      <c r="I166" s="345"/>
      <c r="J166" s="345"/>
      <c r="K166" s="345"/>
      <c r="L166" s="345"/>
      <c r="M166" s="345"/>
      <c r="N166" s="345"/>
      <c r="O166" s="345"/>
      <c r="P166" s="345"/>
      <c r="Q166" s="345"/>
      <c r="R166" s="345"/>
      <c r="S166" s="345"/>
      <c r="T166" s="345"/>
      <c r="U166" s="345"/>
    </row>
    <row r="167" spans="1:21" ht="16.5" customHeight="1" x14ac:dyDescent="0.2">
      <c r="A167" s="25" t="s">
        <v>519</v>
      </c>
      <c r="B167" s="25"/>
      <c r="C167" s="345" t="s">
        <v>840</v>
      </c>
      <c r="D167" s="345"/>
      <c r="E167" s="345"/>
      <c r="F167" s="345"/>
      <c r="G167" s="345"/>
      <c r="H167" s="345"/>
      <c r="I167" s="345"/>
      <c r="J167" s="345"/>
      <c r="K167" s="345"/>
      <c r="L167" s="345"/>
      <c r="M167" s="345"/>
      <c r="N167" s="345"/>
      <c r="O167" s="345"/>
      <c r="P167" s="345"/>
      <c r="Q167" s="345"/>
      <c r="R167" s="345"/>
      <c r="S167" s="345"/>
      <c r="T167" s="345"/>
      <c r="U167" s="345"/>
    </row>
    <row r="168" spans="1:21" ht="4.5" customHeight="1" x14ac:dyDescent="0.2"/>
    <row r="169" spans="1:21" ht="16.5" customHeight="1" x14ac:dyDescent="0.2">
      <c r="A169" s="26" t="s">
        <v>95</v>
      </c>
      <c r="B169" s="25"/>
      <c r="C169" s="25"/>
      <c r="D169" s="25"/>
      <c r="E169" s="345" t="s">
        <v>841</v>
      </c>
      <c r="F169" s="345"/>
      <c r="G169" s="345"/>
      <c r="H169" s="345"/>
      <c r="I169" s="345"/>
      <c r="J169" s="345"/>
      <c r="K169" s="345"/>
      <c r="L169" s="345"/>
      <c r="M169" s="345"/>
      <c r="N169" s="345"/>
      <c r="O169" s="345"/>
      <c r="P169" s="345"/>
      <c r="Q169" s="345"/>
      <c r="R169" s="345"/>
      <c r="S169" s="345"/>
      <c r="T169" s="345"/>
      <c r="U169" s="345"/>
    </row>
  </sheetData>
  <mergeCells count="58">
    <mergeCell ref="C166:U166"/>
    <mergeCell ref="C167:U167"/>
    <mergeCell ref="E169:U169"/>
    <mergeCell ref="C161:U161"/>
    <mergeCell ref="C162:U162"/>
    <mergeCell ref="C163:U163"/>
    <mergeCell ref="C164:U164"/>
    <mergeCell ref="C165:U165"/>
    <mergeCell ref="C156:U156"/>
    <mergeCell ref="C157:U157"/>
    <mergeCell ref="C158:U158"/>
    <mergeCell ref="C159:U159"/>
    <mergeCell ref="C160:U160"/>
    <mergeCell ref="F147:K147"/>
    <mergeCell ref="F148:K148"/>
    <mergeCell ref="K1:U1"/>
    <mergeCell ref="C153:U153"/>
    <mergeCell ref="C155:U155"/>
    <mergeCell ref="F129:K129"/>
    <mergeCell ref="F133:K133"/>
    <mergeCell ref="F134:K134"/>
    <mergeCell ref="F142:K142"/>
    <mergeCell ref="F143:K143"/>
    <mergeCell ref="F113:K113"/>
    <mergeCell ref="F114:K114"/>
    <mergeCell ref="F118:K118"/>
    <mergeCell ref="F119:K119"/>
    <mergeCell ref="F128:K128"/>
    <mergeCell ref="F90:K90"/>
    <mergeCell ref="F99:K99"/>
    <mergeCell ref="F100:K100"/>
    <mergeCell ref="F104:K104"/>
    <mergeCell ref="F105:K105"/>
    <mergeCell ref="F75:K75"/>
    <mergeCell ref="F76:K76"/>
    <mergeCell ref="F84:K84"/>
    <mergeCell ref="F85:K85"/>
    <mergeCell ref="F89:K89"/>
    <mergeCell ref="F56:K56"/>
    <mergeCell ref="F60:K60"/>
    <mergeCell ref="F61:K61"/>
    <mergeCell ref="F70:K70"/>
    <mergeCell ref="F71:K71"/>
    <mergeCell ref="F41:K41"/>
    <mergeCell ref="F42:K42"/>
    <mergeCell ref="F46:K46"/>
    <mergeCell ref="F47:K47"/>
    <mergeCell ref="F55:K55"/>
    <mergeCell ref="F25:K25"/>
    <mergeCell ref="F26:K26"/>
    <mergeCell ref="F31:K31"/>
    <mergeCell ref="F32:K32"/>
    <mergeCell ref="F33:K33"/>
    <mergeCell ref="F10:K10"/>
    <mergeCell ref="F11:K11"/>
    <mergeCell ref="F16:K16"/>
    <mergeCell ref="F17:K17"/>
    <mergeCell ref="F18:K18"/>
  </mergeCells>
  <pageMargins left="0.7" right="0.7" top="0.75" bottom="0.75" header="0.3" footer="0.3"/>
  <pageSetup paperSize="9" fitToHeight="0" orientation="landscape" horizontalDpi="300" verticalDpi="300"/>
  <headerFooter scaleWithDoc="0" alignWithMargins="0">
    <oddHeader>&amp;C&amp;"Arial"&amp;8TABLE EA.38</oddHeader>
    <oddFooter>&amp;L&amp;"Arial"&amp;8REPORT ON
GOVERNMENT
SERVICES 2022&amp;R&amp;"Arial"&amp;8HEALTH SECTOR
OVERVIEW
PAGE &amp;B&amp;P&amp;B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90"/>
  <sheetViews>
    <sheetView showGridLines="0" workbookViewId="0"/>
  </sheetViews>
  <sheetFormatPr defaultColWidth="11.42578125" defaultRowHeight="12.75" x14ac:dyDescent="0.2"/>
  <cols>
    <col min="1" max="11" width="1.85546875" customWidth="1"/>
    <col min="12" max="12" width="7.42578125" customWidth="1"/>
    <col min="13" max="13" width="5.7109375" customWidth="1"/>
    <col min="14" max="14" width="6" customWidth="1"/>
    <col min="15" max="15" width="5.7109375" customWidth="1"/>
    <col min="16" max="16" width="6" customWidth="1"/>
    <col min="17" max="17" width="5.7109375" customWidth="1"/>
    <col min="18" max="18" width="6" customWidth="1"/>
    <col min="19" max="19" width="5.7109375" customWidth="1"/>
    <col min="20" max="20" width="6" customWidth="1"/>
    <col min="21" max="21" width="5.7109375" customWidth="1"/>
    <col min="22" max="22" width="6" customWidth="1"/>
    <col min="23" max="23" width="5.7109375" customWidth="1"/>
    <col min="24" max="24" width="6" customWidth="1"/>
    <col min="25" max="25" width="5.7109375" customWidth="1"/>
    <col min="26" max="26" width="6" customWidth="1"/>
    <col min="27" max="27" width="5.7109375" customWidth="1"/>
    <col min="28" max="28" width="6" customWidth="1"/>
    <col min="29" max="29" width="5.7109375" customWidth="1"/>
    <col min="30" max="30" width="6" customWidth="1"/>
  </cols>
  <sheetData>
    <row r="1" spans="1:30" ht="17.45" customHeight="1" x14ac:dyDescent="0.2">
      <c r="A1" s="8" t="s">
        <v>126</v>
      </c>
      <c r="B1" s="8"/>
      <c r="C1" s="8"/>
      <c r="D1" s="8"/>
      <c r="E1" s="8"/>
      <c r="F1" s="8"/>
      <c r="G1" s="8"/>
      <c r="H1" s="8"/>
      <c r="I1" s="8"/>
      <c r="J1" s="8"/>
      <c r="K1" s="352" t="s">
        <v>127</v>
      </c>
      <c r="L1" s="353"/>
      <c r="M1" s="353"/>
      <c r="N1" s="353"/>
      <c r="O1" s="353"/>
      <c r="P1" s="353"/>
      <c r="Q1" s="353"/>
      <c r="R1" s="353"/>
      <c r="S1" s="353"/>
      <c r="T1" s="353"/>
      <c r="U1" s="353"/>
      <c r="V1" s="353"/>
      <c r="W1" s="353"/>
      <c r="X1" s="353"/>
      <c r="Y1" s="353"/>
      <c r="Z1" s="353"/>
      <c r="AA1" s="353"/>
      <c r="AB1" s="353"/>
      <c r="AC1" s="353"/>
      <c r="AD1" s="353"/>
    </row>
    <row r="2" spans="1:30" ht="16.5" customHeight="1" x14ac:dyDescent="0.2">
      <c r="A2" s="11"/>
      <c r="B2" s="11"/>
      <c r="C2" s="11"/>
      <c r="D2" s="11"/>
      <c r="E2" s="11"/>
      <c r="F2" s="11"/>
      <c r="G2" s="11"/>
      <c r="H2" s="11"/>
      <c r="I2" s="11"/>
      <c r="J2" s="11"/>
      <c r="K2" s="11"/>
      <c r="L2" s="12" t="s">
        <v>59</v>
      </c>
      <c r="M2" s="349" t="s">
        <v>128</v>
      </c>
      <c r="N2" s="350"/>
      <c r="O2" s="349" t="s">
        <v>129</v>
      </c>
      <c r="P2" s="350"/>
      <c r="Q2" s="349" t="s">
        <v>130</v>
      </c>
      <c r="R2" s="350"/>
      <c r="S2" s="349" t="s">
        <v>131</v>
      </c>
      <c r="T2" s="350"/>
      <c r="U2" s="349" t="s">
        <v>132</v>
      </c>
      <c r="V2" s="350"/>
      <c r="W2" s="349" t="s">
        <v>133</v>
      </c>
      <c r="X2" s="350"/>
      <c r="Y2" s="349" t="s">
        <v>134</v>
      </c>
      <c r="Z2" s="350"/>
      <c r="AA2" s="349" t="s">
        <v>135</v>
      </c>
      <c r="AB2" s="350"/>
      <c r="AC2" s="349" t="s">
        <v>136</v>
      </c>
      <c r="AD2" s="350"/>
    </row>
    <row r="3" spans="1:30" ht="16.5" customHeight="1" x14ac:dyDescent="0.2">
      <c r="A3" s="7" t="s">
        <v>137</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138</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
      <c r="A5" s="7"/>
      <c r="B5" s="7"/>
      <c r="C5" s="7" t="s">
        <v>139</v>
      </c>
      <c r="D5" s="7"/>
      <c r="E5" s="7"/>
      <c r="F5" s="7"/>
      <c r="G5" s="7"/>
      <c r="H5" s="7"/>
      <c r="I5" s="7"/>
      <c r="J5" s="7"/>
      <c r="K5" s="7"/>
      <c r="L5" s="9" t="s">
        <v>140</v>
      </c>
      <c r="M5" s="43">
        <v>1.5</v>
      </c>
      <c r="N5" s="46">
        <v>0.6</v>
      </c>
      <c r="O5" s="43">
        <v>1</v>
      </c>
      <c r="P5" s="46">
        <v>0.5</v>
      </c>
      <c r="Q5" s="43">
        <v>1.8</v>
      </c>
      <c r="R5" s="46">
        <v>0.6</v>
      </c>
      <c r="S5" s="38">
        <v>1.1000000000000001</v>
      </c>
      <c r="T5" s="46">
        <v>0.7</v>
      </c>
      <c r="U5" s="38">
        <v>1</v>
      </c>
      <c r="V5" s="46">
        <v>0.6</v>
      </c>
      <c r="W5" s="38">
        <v>0.9</v>
      </c>
      <c r="X5" s="46">
        <v>0.6</v>
      </c>
      <c r="Y5" s="38">
        <v>1.4</v>
      </c>
      <c r="Z5" s="46">
        <v>0.8</v>
      </c>
      <c r="AA5" s="38">
        <v>1.5</v>
      </c>
      <c r="AB5" s="46">
        <v>0.8</v>
      </c>
      <c r="AC5" s="43">
        <v>1.3</v>
      </c>
      <c r="AD5" s="46">
        <v>0.2</v>
      </c>
    </row>
    <row r="6" spans="1:30" ht="16.5" customHeight="1" x14ac:dyDescent="0.2">
      <c r="A6" s="7"/>
      <c r="B6" s="7"/>
      <c r="C6" s="7"/>
      <c r="D6" s="7" t="s">
        <v>141</v>
      </c>
      <c r="E6" s="7"/>
      <c r="F6" s="7"/>
      <c r="G6" s="7"/>
      <c r="H6" s="7"/>
      <c r="I6" s="7"/>
      <c r="J6" s="7"/>
      <c r="K6" s="7"/>
      <c r="L6" s="9" t="s">
        <v>140</v>
      </c>
      <c r="M6" s="44">
        <v>20.100000000000001</v>
      </c>
      <c r="N6" s="7"/>
      <c r="O6" s="44">
        <v>25</v>
      </c>
      <c r="P6" s="7"/>
      <c r="Q6" s="44">
        <v>16.399999999999999</v>
      </c>
      <c r="R6" s="7"/>
      <c r="S6" s="44">
        <v>31.4</v>
      </c>
      <c r="T6" s="7"/>
      <c r="U6" s="44">
        <v>33.9</v>
      </c>
      <c r="V6" s="7"/>
      <c r="W6" s="44">
        <v>35.700000000000003</v>
      </c>
      <c r="X6" s="7"/>
      <c r="Y6" s="44">
        <v>27.9</v>
      </c>
      <c r="Z6" s="7"/>
      <c r="AA6" s="44">
        <v>25.7</v>
      </c>
      <c r="AB6" s="7"/>
      <c r="AC6" s="43">
        <v>9.1999999999999993</v>
      </c>
      <c r="AD6" s="7"/>
    </row>
    <row r="7" spans="1:30" ht="16.5" customHeight="1" x14ac:dyDescent="0.2">
      <c r="A7" s="7"/>
      <c r="B7" s="7"/>
      <c r="C7" s="7" t="s">
        <v>142</v>
      </c>
      <c r="D7" s="7"/>
      <c r="E7" s="7"/>
      <c r="F7" s="7"/>
      <c r="G7" s="7"/>
      <c r="H7" s="7"/>
      <c r="I7" s="7"/>
      <c r="J7" s="7"/>
      <c r="K7" s="7"/>
      <c r="L7" s="9" t="s">
        <v>140</v>
      </c>
      <c r="M7" s="44">
        <v>33</v>
      </c>
      <c r="N7" s="46">
        <v>1.7</v>
      </c>
      <c r="O7" s="44">
        <v>30.7</v>
      </c>
      <c r="P7" s="46">
        <v>1.9</v>
      </c>
      <c r="Q7" s="44">
        <v>33</v>
      </c>
      <c r="R7" s="46">
        <v>2.2000000000000002</v>
      </c>
      <c r="S7" s="44">
        <v>32.700000000000003</v>
      </c>
      <c r="T7" s="46">
        <v>2.7</v>
      </c>
      <c r="U7" s="44">
        <v>30.5</v>
      </c>
      <c r="V7" s="46">
        <v>2.5</v>
      </c>
      <c r="W7" s="44">
        <v>30</v>
      </c>
      <c r="X7" s="46">
        <v>2.4</v>
      </c>
      <c r="Y7" s="44">
        <v>34.9</v>
      </c>
      <c r="Z7" s="46">
        <v>3.3</v>
      </c>
      <c r="AA7" s="44">
        <v>33</v>
      </c>
      <c r="AB7" s="46">
        <v>3.3</v>
      </c>
      <c r="AC7" s="44">
        <v>32.200000000000003</v>
      </c>
      <c r="AD7" s="46">
        <v>0.8</v>
      </c>
    </row>
    <row r="8" spans="1:30" ht="16.5" customHeight="1" x14ac:dyDescent="0.2">
      <c r="A8" s="7"/>
      <c r="B8" s="7"/>
      <c r="C8" s="7"/>
      <c r="D8" s="7" t="s">
        <v>141</v>
      </c>
      <c r="E8" s="7"/>
      <c r="F8" s="7"/>
      <c r="G8" s="7"/>
      <c r="H8" s="7"/>
      <c r="I8" s="7"/>
      <c r="J8" s="7"/>
      <c r="K8" s="7"/>
      <c r="L8" s="9" t="s">
        <v>140</v>
      </c>
      <c r="M8" s="43">
        <v>2.7</v>
      </c>
      <c r="N8" s="7"/>
      <c r="O8" s="43">
        <v>3.2</v>
      </c>
      <c r="P8" s="7"/>
      <c r="Q8" s="43">
        <v>3.4</v>
      </c>
      <c r="R8" s="7"/>
      <c r="S8" s="43">
        <v>4.2</v>
      </c>
      <c r="T8" s="7"/>
      <c r="U8" s="43">
        <v>4.3</v>
      </c>
      <c r="V8" s="7"/>
      <c r="W8" s="43">
        <v>4.3</v>
      </c>
      <c r="X8" s="7"/>
      <c r="Y8" s="43">
        <v>4.8</v>
      </c>
      <c r="Z8" s="7"/>
      <c r="AA8" s="43">
        <v>5</v>
      </c>
      <c r="AB8" s="7"/>
      <c r="AC8" s="43">
        <v>1.3</v>
      </c>
      <c r="AD8" s="7"/>
    </row>
    <row r="9" spans="1:30" ht="16.5" customHeight="1" x14ac:dyDescent="0.2">
      <c r="A9" s="7"/>
      <c r="B9" s="7"/>
      <c r="C9" s="7" t="s">
        <v>143</v>
      </c>
      <c r="D9" s="7"/>
      <c r="E9" s="7"/>
      <c r="F9" s="7"/>
      <c r="G9" s="7"/>
      <c r="H9" s="7"/>
      <c r="I9" s="7"/>
      <c r="J9" s="7"/>
      <c r="K9" s="7"/>
      <c r="L9" s="9" t="s">
        <v>140</v>
      </c>
      <c r="M9" s="44">
        <v>34.9</v>
      </c>
      <c r="N9" s="46">
        <v>1.9</v>
      </c>
      <c r="O9" s="44">
        <v>36.5</v>
      </c>
      <c r="P9" s="46">
        <v>1.9</v>
      </c>
      <c r="Q9" s="44">
        <v>33.4</v>
      </c>
      <c r="R9" s="46">
        <v>2</v>
      </c>
      <c r="S9" s="44">
        <v>37.799999999999997</v>
      </c>
      <c r="T9" s="46">
        <v>2.6</v>
      </c>
      <c r="U9" s="44">
        <v>37.5</v>
      </c>
      <c r="V9" s="46">
        <v>2.8</v>
      </c>
      <c r="W9" s="44">
        <v>35.1</v>
      </c>
      <c r="X9" s="46">
        <v>2.8</v>
      </c>
      <c r="Y9" s="44">
        <v>37.799999999999997</v>
      </c>
      <c r="Z9" s="46">
        <v>3.3</v>
      </c>
      <c r="AA9" s="44">
        <v>35</v>
      </c>
      <c r="AB9" s="46">
        <v>3.4</v>
      </c>
      <c r="AC9" s="44">
        <v>35.6</v>
      </c>
      <c r="AD9" s="46">
        <v>1</v>
      </c>
    </row>
    <row r="10" spans="1:30" ht="16.5" customHeight="1" x14ac:dyDescent="0.2">
      <c r="A10" s="7"/>
      <c r="B10" s="7"/>
      <c r="C10" s="7"/>
      <c r="D10" s="7" t="s">
        <v>141</v>
      </c>
      <c r="E10" s="7"/>
      <c r="F10" s="7"/>
      <c r="G10" s="7"/>
      <c r="H10" s="7"/>
      <c r="I10" s="7"/>
      <c r="J10" s="7"/>
      <c r="K10" s="7"/>
      <c r="L10" s="9" t="s">
        <v>140</v>
      </c>
      <c r="M10" s="43">
        <v>2.8</v>
      </c>
      <c r="N10" s="7"/>
      <c r="O10" s="43">
        <v>2.6</v>
      </c>
      <c r="P10" s="7"/>
      <c r="Q10" s="43">
        <v>3</v>
      </c>
      <c r="R10" s="7"/>
      <c r="S10" s="43">
        <v>3.5</v>
      </c>
      <c r="T10" s="7"/>
      <c r="U10" s="43">
        <v>3.8</v>
      </c>
      <c r="V10" s="7"/>
      <c r="W10" s="43">
        <v>4</v>
      </c>
      <c r="X10" s="7"/>
      <c r="Y10" s="43">
        <v>4.5</v>
      </c>
      <c r="Z10" s="7"/>
      <c r="AA10" s="43">
        <v>5</v>
      </c>
      <c r="AB10" s="7"/>
      <c r="AC10" s="43">
        <v>1.4</v>
      </c>
      <c r="AD10" s="7"/>
    </row>
    <row r="11" spans="1:30" ht="16.5" customHeight="1" x14ac:dyDescent="0.2">
      <c r="A11" s="7"/>
      <c r="B11" s="7"/>
      <c r="C11" s="7" t="s">
        <v>144</v>
      </c>
      <c r="D11" s="7"/>
      <c r="E11" s="7"/>
      <c r="F11" s="7"/>
      <c r="G11" s="7"/>
      <c r="H11" s="7"/>
      <c r="I11" s="7"/>
      <c r="J11" s="7"/>
      <c r="K11" s="7"/>
      <c r="L11" s="9" t="s">
        <v>140</v>
      </c>
      <c r="M11" s="44">
        <v>30.3</v>
      </c>
      <c r="N11" s="46">
        <v>2</v>
      </c>
      <c r="O11" s="44">
        <v>31.7</v>
      </c>
      <c r="P11" s="46">
        <v>2.1</v>
      </c>
      <c r="Q11" s="44">
        <v>31.7</v>
      </c>
      <c r="R11" s="46">
        <v>2</v>
      </c>
      <c r="S11" s="44">
        <v>28.3</v>
      </c>
      <c r="T11" s="46">
        <v>2.4</v>
      </c>
      <c r="U11" s="44">
        <v>31</v>
      </c>
      <c r="V11" s="46">
        <v>2.2999999999999998</v>
      </c>
      <c r="W11" s="44">
        <v>34.200000000000003</v>
      </c>
      <c r="X11" s="46">
        <v>2.8</v>
      </c>
      <c r="Y11" s="44">
        <v>26.4</v>
      </c>
      <c r="Z11" s="46">
        <v>3.3</v>
      </c>
      <c r="AA11" s="44">
        <v>30.4</v>
      </c>
      <c r="AB11" s="46">
        <v>3.2</v>
      </c>
      <c r="AC11" s="44">
        <v>30.9</v>
      </c>
      <c r="AD11" s="46">
        <v>0.9</v>
      </c>
    </row>
    <row r="12" spans="1:30" ht="16.5" customHeight="1" x14ac:dyDescent="0.2">
      <c r="A12" s="7"/>
      <c r="B12" s="7"/>
      <c r="C12" s="7"/>
      <c r="D12" s="7" t="s">
        <v>141</v>
      </c>
      <c r="E12" s="7"/>
      <c r="F12" s="7"/>
      <c r="G12" s="7"/>
      <c r="H12" s="7"/>
      <c r="I12" s="7"/>
      <c r="J12" s="7"/>
      <c r="K12" s="7"/>
      <c r="L12" s="9" t="s">
        <v>140</v>
      </c>
      <c r="M12" s="43">
        <v>3.3</v>
      </c>
      <c r="N12" s="7"/>
      <c r="O12" s="43">
        <v>3.3</v>
      </c>
      <c r="P12" s="7"/>
      <c r="Q12" s="43">
        <v>3.1</v>
      </c>
      <c r="R12" s="7"/>
      <c r="S12" s="43">
        <v>4.3</v>
      </c>
      <c r="T12" s="7"/>
      <c r="U12" s="43">
        <v>3.6</v>
      </c>
      <c r="V12" s="7"/>
      <c r="W12" s="43">
        <v>4.0999999999999996</v>
      </c>
      <c r="X12" s="7"/>
      <c r="Y12" s="43">
        <v>6.4</v>
      </c>
      <c r="Z12" s="7"/>
      <c r="AA12" s="43">
        <v>5.5</v>
      </c>
      <c r="AB12" s="7"/>
      <c r="AC12" s="43">
        <v>1.5</v>
      </c>
      <c r="AD12" s="7"/>
    </row>
    <row r="13" spans="1:30" ht="16.5" customHeight="1" x14ac:dyDescent="0.2">
      <c r="A13" s="7"/>
      <c r="B13" s="7" t="s">
        <v>145</v>
      </c>
      <c r="C13" s="7"/>
      <c r="D13" s="7"/>
      <c r="E13" s="7"/>
      <c r="F13" s="7"/>
      <c r="G13" s="7"/>
      <c r="H13" s="7"/>
      <c r="I13" s="7"/>
      <c r="J13" s="7"/>
      <c r="K13" s="7"/>
      <c r="L13" s="9"/>
      <c r="M13" s="10"/>
      <c r="N13" s="7"/>
      <c r="O13" s="10"/>
      <c r="P13" s="7"/>
      <c r="Q13" s="10"/>
      <c r="R13" s="7"/>
      <c r="S13" s="10"/>
      <c r="T13" s="7"/>
      <c r="U13" s="10"/>
      <c r="V13" s="7"/>
      <c r="W13" s="10"/>
      <c r="X13" s="7"/>
      <c r="Y13" s="10"/>
      <c r="Z13" s="7"/>
      <c r="AA13" s="10"/>
      <c r="AB13" s="7"/>
      <c r="AC13" s="10"/>
      <c r="AD13" s="7"/>
    </row>
    <row r="14" spans="1:30" ht="16.5" customHeight="1" x14ac:dyDescent="0.2">
      <c r="A14" s="7"/>
      <c r="B14" s="7"/>
      <c r="C14" s="7" t="s">
        <v>139</v>
      </c>
      <c r="D14" s="7"/>
      <c r="E14" s="7"/>
      <c r="F14" s="7"/>
      <c r="G14" s="7"/>
      <c r="H14" s="7"/>
      <c r="I14" s="7"/>
      <c r="J14" s="7"/>
      <c r="K14" s="7"/>
      <c r="L14" s="9" t="s">
        <v>140</v>
      </c>
      <c r="M14" s="43">
        <v>1.8</v>
      </c>
      <c r="N14" s="46">
        <v>0.7</v>
      </c>
      <c r="O14" s="43">
        <v>2.1</v>
      </c>
      <c r="P14" s="46">
        <v>0.6</v>
      </c>
      <c r="Q14" s="43">
        <v>1.2</v>
      </c>
      <c r="R14" s="46">
        <v>0.5</v>
      </c>
      <c r="S14" s="43">
        <v>1.8</v>
      </c>
      <c r="T14" s="46">
        <v>0.6</v>
      </c>
      <c r="U14" s="38">
        <v>1.4</v>
      </c>
      <c r="V14" s="46">
        <v>0.7</v>
      </c>
      <c r="W14" s="38">
        <v>1.6</v>
      </c>
      <c r="X14" s="46">
        <v>0.9</v>
      </c>
      <c r="Y14" s="38">
        <v>1.1000000000000001</v>
      </c>
      <c r="Z14" s="46">
        <v>0.8</v>
      </c>
      <c r="AA14" s="38">
        <v>1.9</v>
      </c>
      <c r="AB14" s="46">
        <v>1.4</v>
      </c>
      <c r="AC14" s="43">
        <v>1.7</v>
      </c>
      <c r="AD14" s="46">
        <v>0.3</v>
      </c>
    </row>
    <row r="15" spans="1:30" ht="16.5" customHeight="1" x14ac:dyDescent="0.2">
      <c r="A15" s="7"/>
      <c r="B15" s="7"/>
      <c r="C15" s="7"/>
      <c r="D15" s="7" t="s">
        <v>141</v>
      </c>
      <c r="E15" s="7"/>
      <c r="F15" s="7"/>
      <c r="G15" s="7"/>
      <c r="H15" s="7"/>
      <c r="I15" s="7"/>
      <c r="J15" s="7"/>
      <c r="K15" s="7"/>
      <c r="L15" s="9" t="s">
        <v>140</v>
      </c>
      <c r="M15" s="44">
        <v>18.7</v>
      </c>
      <c r="N15" s="7"/>
      <c r="O15" s="44">
        <v>15.2</v>
      </c>
      <c r="P15" s="7"/>
      <c r="Q15" s="44">
        <v>23.6</v>
      </c>
      <c r="R15" s="7"/>
      <c r="S15" s="44">
        <v>17.399999999999999</v>
      </c>
      <c r="T15" s="7"/>
      <c r="U15" s="44">
        <v>26</v>
      </c>
      <c r="V15" s="7"/>
      <c r="W15" s="44">
        <v>27.8</v>
      </c>
      <c r="X15" s="7"/>
      <c r="Y15" s="44">
        <v>35</v>
      </c>
      <c r="Z15" s="7"/>
      <c r="AA15" s="44">
        <v>39.1</v>
      </c>
      <c r="AB15" s="7"/>
      <c r="AC15" s="43">
        <v>7.8</v>
      </c>
      <c r="AD15" s="7"/>
    </row>
    <row r="16" spans="1:30" ht="16.5" customHeight="1" x14ac:dyDescent="0.2">
      <c r="A16" s="7"/>
      <c r="B16" s="7"/>
      <c r="C16" s="7" t="s">
        <v>142</v>
      </c>
      <c r="D16" s="7"/>
      <c r="E16" s="7"/>
      <c r="F16" s="7"/>
      <c r="G16" s="7"/>
      <c r="H16" s="7"/>
      <c r="I16" s="7"/>
      <c r="J16" s="7"/>
      <c r="K16" s="7"/>
      <c r="L16" s="9" t="s">
        <v>140</v>
      </c>
      <c r="M16" s="44">
        <v>35.4</v>
      </c>
      <c r="N16" s="46">
        <v>2.5</v>
      </c>
      <c r="O16" s="44">
        <v>34.9</v>
      </c>
      <c r="P16" s="46">
        <v>1.9</v>
      </c>
      <c r="Q16" s="44">
        <v>35.6</v>
      </c>
      <c r="R16" s="46">
        <v>2.2000000000000002</v>
      </c>
      <c r="S16" s="44">
        <v>37.9</v>
      </c>
      <c r="T16" s="46">
        <v>2.7</v>
      </c>
      <c r="U16" s="44">
        <v>34</v>
      </c>
      <c r="V16" s="46">
        <v>2.4</v>
      </c>
      <c r="W16" s="44">
        <v>32.200000000000003</v>
      </c>
      <c r="X16" s="46">
        <v>2.5</v>
      </c>
      <c r="Y16" s="44">
        <v>34.799999999999997</v>
      </c>
      <c r="Z16" s="46">
        <v>2.7</v>
      </c>
      <c r="AA16" s="44">
        <v>35.5</v>
      </c>
      <c r="AB16" s="46">
        <v>3.8</v>
      </c>
      <c r="AC16" s="44">
        <v>35.5</v>
      </c>
      <c r="AD16" s="46">
        <v>1.1000000000000001</v>
      </c>
    </row>
    <row r="17" spans="1:30" ht="16.5" customHeight="1" x14ac:dyDescent="0.2">
      <c r="A17" s="7"/>
      <c r="B17" s="7"/>
      <c r="C17" s="7"/>
      <c r="D17" s="7" t="s">
        <v>141</v>
      </c>
      <c r="E17" s="7"/>
      <c r="F17" s="7"/>
      <c r="G17" s="7"/>
      <c r="H17" s="7"/>
      <c r="I17" s="7"/>
      <c r="J17" s="7"/>
      <c r="K17" s="7"/>
      <c r="L17" s="9" t="s">
        <v>140</v>
      </c>
      <c r="M17" s="43">
        <v>3.6</v>
      </c>
      <c r="N17" s="7"/>
      <c r="O17" s="43">
        <v>2.9</v>
      </c>
      <c r="P17" s="7"/>
      <c r="Q17" s="43">
        <v>3.1</v>
      </c>
      <c r="R17" s="7"/>
      <c r="S17" s="43">
        <v>3.7</v>
      </c>
      <c r="T17" s="7"/>
      <c r="U17" s="43">
        <v>3.6</v>
      </c>
      <c r="V17" s="7"/>
      <c r="W17" s="43">
        <v>4</v>
      </c>
      <c r="X17" s="7"/>
      <c r="Y17" s="43">
        <v>4</v>
      </c>
      <c r="Z17" s="7"/>
      <c r="AA17" s="43">
        <v>6</v>
      </c>
      <c r="AB17" s="7"/>
      <c r="AC17" s="43">
        <v>1.5</v>
      </c>
      <c r="AD17" s="7"/>
    </row>
    <row r="18" spans="1:30" ht="16.5" customHeight="1" x14ac:dyDescent="0.2">
      <c r="A18" s="7"/>
      <c r="B18" s="7"/>
      <c r="C18" s="7" t="s">
        <v>143</v>
      </c>
      <c r="D18" s="7"/>
      <c r="E18" s="7"/>
      <c r="F18" s="7"/>
      <c r="G18" s="7"/>
      <c r="H18" s="7"/>
      <c r="I18" s="7"/>
      <c r="J18" s="7"/>
      <c r="K18" s="7"/>
      <c r="L18" s="9" t="s">
        <v>140</v>
      </c>
      <c r="M18" s="44">
        <v>34.799999999999997</v>
      </c>
      <c r="N18" s="46">
        <v>2</v>
      </c>
      <c r="O18" s="44">
        <v>37</v>
      </c>
      <c r="P18" s="46">
        <v>2</v>
      </c>
      <c r="Q18" s="44">
        <v>33.299999999999997</v>
      </c>
      <c r="R18" s="46">
        <v>2</v>
      </c>
      <c r="S18" s="44">
        <v>36.1</v>
      </c>
      <c r="T18" s="46">
        <v>2.7</v>
      </c>
      <c r="U18" s="44">
        <v>35.200000000000003</v>
      </c>
      <c r="V18" s="46">
        <v>2.6</v>
      </c>
      <c r="W18" s="44">
        <v>34.5</v>
      </c>
      <c r="X18" s="46">
        <v>3</v>
      </c>
      <c r="Y18" s="44">
        <v>39.1</v>
      </c>
      <c r="Z18" s="46">
        <v>2.7</v>
      </c>
      <c r="AA18" s="44">
        <v>34.9</v>
      </c>
      <c r="AB18" s="46">
        <v>3.5</v>
      </c>
      <c r="AC18" s="44">
        <v>35.299999999999997</v>
      </c>
      <c r="AD18" s="46">
        <v>1</v>
      </c>
    </row>
    <row r="19" spans="1:30" ht="16.5" customHeight="1" x14ac:dyDescent="0.2">
      <c r="A19" s="7"/>
      <c r="B19" s="7"/>
      <c r="C19" s="7"/>
      <c r="D19" s="7" t="s">
        <v>141</v>
      </c>
      <c r="E19" s="7"/>
      <c r="F19" s="7"/>
      <c r="G19" s="7"/>
      <c r="H19" s="7"/>
      <c r="I19" s="7"/>
      <c r="J19" s="7"/>
      <c r="K19" s="7"/>
      <c r="L19" s="9" t="s">
        <v>140</v>
      </c>
      <c r="M19" s="43">
        <v>3</v>
      </c>
      <c r="N19" s="7"/>
      <c r="O19" s="43">
        <v>2.7</v>
      </c>
      <c r="P19" s="7"/>
      <c r="Q19" s="43">
        <v>3.1</v>
      </c>
      <c r="R19" s="7"/>
      <c r="S19" s="43">
        <v>3.8</v>
      </c>
      <c r="T19" s="7"/>
      <c r="U19" s="43">
        <v>3.8</v>
      </c>
      <c r="V19" s="7"/>
      <c r="W19" s="43">
        <v>4.4000000000000004</v>
      </c>
      <c r="X19" s="7"/>
      <c r="Y19" s="43">
        <v>3.5</v>
      </c>
      <c r="Z19" s="7"/>
      <c r="AA19" s="43">
        <v>5.0999999999999996</v>
      </c>
      <c r="AB19" s="7"/>
      <c r="AC19" s="43">
        <v>1.4</v>
      </c>
      <c r="AD19" s="7"/>
    </row>
    <row r="20" spans="1:30" ht="16.5" customHeight="1" x14ac:dyDescent="0.2">
      <c r="A20" s="7"/>
      <c r="B20" s="7"/>
      <c r="C20" s="7" t="s">
        <v>144</v>
      </c>
      <c r="D20" s="7"/>
      <c r="E20" s="7"/>
      <c r="F20" s="7"/>
      <c r="G20" s="7"/>
      <c r="H20" s="7"/>
      <c r="I20" s="7"/>
      <c r="J20" s="7"/>
      <c r="K20" s="7"/>
      <c r="L20" s="9" t="s">
        <v>140</v>
      </c>
      <c r="M20" s="44">
        <v>28</v>
      </c>
      <c r="N20" s="46">
        <v>2.2000000000000002</v>
      </c>
      <c r="O20" s="44">
        <v>26.1</v>
      </c>
      <c r="P20" s="46">
        <v>1.7</v>
      </c>
      <c r="Q20" s="44">
        <v>30</v>
      </c>
      <c r="R20" s="46">
        <v>2.4</v>
      </c>
      <c r="S20" s="44">
        <v>24.3</v>
      </c>
      <c r="T20" s="46">
        <v>2</v>
      </c>
      <c r="U20" s="44">
        <v>29.2</v>
      </c>
      <c r="V20" s="46">
        <v>2.7</v>
      </c>
      <c r="W20" s="44">
        <v>31.5</v>
      </c>
      <c r="X20" s="46">
        <v>2.5</v>
      </c>
      <c r="Y20" s="44">
        <v>24.1</v>
      </c>
      <c r="Z20" s="46">
        <v>2.2999999999999998</v>
      </c>
      <c r="AA20" s="44">
        <v>30</v>
      </c>
      <c r="AB20" s="46">
        <v>4</v>
      </c>
      <c r="AC20" s="44">
        <v>27.5</v>
      </c>
      <c r="AD20" s="46">
        <v>1</v>
      </c>
    </row>
    <row r="21" spans="1:30" ht="16.5" customHeight="1" x14ac:dyDescent="0.2">
      <c r="A21" s="7"/>
      <c r="B21" s="7"/>
      <c r="C21" s="7"/>
      <c r="D21" s="7" t="s">
        <v>141</v>
      </c>
      <c r="E21" s="7"/>
      <c r="F21" s="7"/>
      <c r="G21" s="7"/>
      <c r="H21" s="7"/>
      <c r="I21" s="7"/>
      <c r="J21" s="7"/>
      <c r="K21" s="7"/>
      <c r="L21" s="9" t="s">
        <v>140</v>
      </c>
      <c r="M21" s="43">
        <v>4</v>
      </c>
      <c r="N21" s="7"/>
      <c r="O21" s="43">
        <v>3.3</v>
      </c>
      <c r="P21" s="7"/>
      <c r="Q21" s="43">
        <v>4.0999999999999996</v>
      </c>
      <c r="R21" s="7"/>
      <c r="S21" s="43">
        <v>4.0999999999999996</v>
      </c>
      <c r="T21" s="7"/>
      <c r="U21" s="43">
        <v>4.7</v>
      </c>
      <c r="V21" s="7"/>
      <c r="W21" s="43">
        <v>4</v>
      </c>
      <c r="X21" s="7"/>
      <c r="Y21" s="43">
        <v>4.9000000000000004</v>
      </c>
      <c r="Z21" s="7"/>
      <c r="AA21" s="43">
        <v>6.8</v>
      </c>
      <c r="AB21" s="7"/>
      <c r="AC21" s="43">
        <v>1.8</v>
      </c>
      <c r="AD21" s="7"/>
    </row>
    <row r="22" spans="1:30" ht="16.5" customHeight="1" x14ac:dyDescent="0.2">
      <c r="A22" s="7"/>
      <c r="B22" s="7" t="s">
        <v>146</v>
      </c>
      <c r="C22" s="7"/>
      <c r="D22" s="7"/>
      <c r="E22" s="7"/>
      <c r="F22" s="7"/>
      <c r="G22" s="7"/>
      <c r="H22" s="7"/>
      <c r="I22" s="7"/>
      <c r="J22" s="7"/>
      <c r="K22" s="7"/>
      <c r="L22" s="9"/>
      <c r="M22" s="10"/>
      <c r="N22" s="7"/>
      <c r="O22" s="10"/>
      <c r="P22" s="7"/>
      <c r="Q22" s="10"/>
      <c r="R22" s="7"/>
      <c r="S22" s="10"/>
      <c r="T22" s="7"/>
      <c r="U22" s="10"/>
      <c r="V22" s="7"/>
      <c r="W22" s="10"/>
      <c r="X22" s="7"/>
      <c r="Y22" s="10"/>
      <c r="Z22" s="7"/>
      <c r="AA22" s="10"/>
      <c r="AB22" s="7"/>
      <c r="AC22" s="10"/>
      <c r="AD22" s="7"/>
    </row>
    <row r="23" spans="1:30" ht="16.5" customHeight="1" x14ac:dyDescent="0.2">
      <c r="A23" s="7"/>
      <c r="B23" s="7"/>
      <c r="C23" s="7" t="s">
        <v>139</v>
      </c>
      <c r="D23" s="7"/>
      <c r="E23" s="7"/>
      <c r="F23" s="7"/>
      <c r="G23" s="7"/>
      <c r="H23" s="7"/>
      <c r="I23" s="7"/>
      <c r="J23" s="7"/>
      <c r="K23" s="7"/>
      <c r="L23" s="9" t="s">
        <v>140</v>
      </c>
      <c r="M23" s="43">
        <v>1.9</v>
      </c>
      <c r="N23" s="46">
        <v>0.5</v>
      </c>
      <c r="O23" s="43">
        <v>1.5</v>
      </c>
      <c r="P23" s="46">
        <v>0.6</v>
      </c>
      <c r="Q23" s="43">
        <v>1.8</v>
      </c>
      <c r="R23" s="46">
        <v>0.5</v>
      </c>
      <c r="S23" s="43">
        <v>1.3</v>
      </c>
      <c r="T23" s="46">
        <v>0.5</v>
      </c>
      <c r="U23" s="43">
        <v>1.3</v>
      </c>
      <c r="V23" s="46">
        <v>0.5</v>
      </c>
      <c r="W23" s="38">
        <v>1</v>
      </c>
      <c r="X23" s="46">
        <v>0.6</v>
      </c>
      <c r="Y23" s="38">
        <v>0.6</v>
      </c>
      <c r="Z23" s="46">
        <v>0.4</v>
      </c>
      <c r="AA23" s="43">
        <v>2.2999999999999998</v>
      </c>
      <c r="AB23" s="46">
        <v>1.1000000000000001</v>
      </c>
      <c r="AC23" s="43">
        <v>1.6</v>
      </c>
      <c r="AD23" s="46">
        <v>0.2</v>
      </c>
    </row>
    <row r="24" spans="1:30" ht="16.5" customHeight="1" x14ac:dyDescent="0.2">
      <c r="A24" s="7"/>
      <c r="B24" s="7"/>
      <c r="C24" s="7"/>
      <c r="D24" s="7" t="s">
        <v>141</v>
      </c>
      <c r="E24" s="7"/>
      <c r="F24" s="7"/>
      <c r="G24" s="7"/>
      <c r="H24" s="7"/>
      <c r="I24" s="7"/>
      <c r="J24" s="7"/>
      <c r="K24" s="7"/>
      <c r="L24" s="9" t="s">
        <v>140</v>
      </c>
      <c r="M24" s="44">
        <v>13.6</v>
      </c>
      <c r="N24" s="7"/>
      <c r="O24" s="44">
        <v>20.9</v>
      </c>
      <c r="P24" s="7"/>
      <c r="Q24" s="44">
        <v>14.3</v>
      </c>
      <c r="R24" s="7"/>
      <c r="S24" s="44">
        <v>19.5</v>
      </c>
      <c r="T24" s="7"/>
      <c r="U24" s="44">
        <v>19.7</v>
      </c>
      <c r="V24" s="7"/>
      <c r="W24" s="44">
        <v>28.3</v>
      </c>
      <c r="X24" s="7"/>
      <c r="Y24" s="44">
        <v>33.9</v>
      </c>
      <c r="Z24" s="7"/>
      <c r="AA24" s="44">
        <v>24.1</v>
      </c>
      <c r="AB24" s="7"/>
      <c r="AC24" s="43">
        <v>7.7</v>
      </c>
      <c r="AD24" s="7"/>
    </row>
    <row r="25" spans="1:30" ht="16.5" customHeight="1" x14ac:dyDescent="0.2">
      <c r="A25" s="7"/>
      <c r="B25" s="7"/>
      <c r="C25" s="7" t="s">
        <v>142</v>
      </c>
      <c r="D25" s="7"/>
      <c r="E25" s="7"/>
      <c r="F25" s="7"/>
      <c r="G25" s="7"/>
      <c r="H25" s="7"/>
      <c r="I25" s="7"/>
      <c r="J25" s="7"/>
      <c r="K25" s="7"/>
      <c r="L25" s="9" t="s">
        <v>140</v>
      </c>
      <c r="M25" s="44">
        <v>36.9</v>
      </c>
      <c r="N25" s="46">
        <v>1.6</v>
      </c>
      <c r="O25" s="44">
        <v>37.5</v>
      </c>
      <c r="P25" s="46">
        <v>1.8</v>
      </c>
      <c r="Q25" s="44">
        <v>33.6</v>
      </c>
      <c r="R25" s="46">
        <v>2</v>
      </c>
      <c r="S25" s="44">
        <v>33.1</v>
      </c>
      <c r="T25" s="46">
        <v>1.8</v>
      </c>
      <c r="U25" s="44">
        <v>33.1</v>
      </c>
      <c r="V25" s="46">
        <v>1.8</v>
      </c>
      <c r="W25" s="44">
        <v>35.700000000000003</v>
      </c>
      <c r="X25" s="46">
        <v>2.1</v>
      </c>
      <c r="Y25" s="44">
        <v>36.4</v>
      </c>
      <c r="Z25" s="46">
        <v>2.8</v>
      </c>
      <c r="AA25" s="44">
        <v>34.9</v>
      </c>
      <c r="AB25" s="46">
        <v>3</v>
      </c>
      <c r="AC25" s="44">
        <v>35.700000000000003</v>
      </c>
      <c r="AD25" s="46">
        <v>0.9</v>
      </c>
    </row>
    <row r="26" spans="1:30" ht="16.5" customHeight="1" x14ac:dyDescent="0.2">
      <c r="A26" s="7"/>
      <c r="B26" s="7"/>
      <c r="C26" s="7"/>
      <c r="D26" s="7" t="s">
        <v>141</v>
      </c>
      <c r="E26" s="7"/>
      <c r="F26" s="7"/>
      <c r="G26" s="7"/>
      <c r="H26" s="7"/>
      <c r="I26" s="7"/>
      <c r="J26" s="7"/>
      <c r="K26" s="7"/>
      <c r="L26" s="9" t="s">
        <v>140</v>
      </c>
      <c r="M26" s="43">
        <v>2.2000000000000002</v>
      </c>
      <c r="N26" s="7"/>
      <c r="O26" s="43">
        <v>2.5</v>
      </c>
      <c r="P26" s="7"/>
      <c r="Q26" s="43">
        <v>3</v>
      </c>
      <c r="R26" s="7"/>
      <c r="S26" s="43">
        <v>2.8</v>
      </c>
      <c r="T26" s="7"/>
      <c r="U26" s="43">
        <v>2.7</v>
      </c>
      <c r="V26" s="7"/>
      <c r="W26" s="43">
        <v>3</v>
      </c>
      <c r="X26" s="7"/>
      <c r="Y26" s="43">
        <v>3.9</v>
      </c>
      <c r="Z26" s="7"/>
      <c r="AA26" s="43">
        <v>4.3</v>
      </c>
      <c r="AB26" s="7"/>
      <c r="AC26" s="43">
        <v>1.3</v>
      </c>
      <c r="AD26" s="7"/>
    </row>
    <row r="27" spans="1:30" ht="16.5" customHeight="1" x14ac:dyDescent="0.2">
      <c r="A27" s="7"/>
      <c r="B27" s="7"/>
      <c r="C27" s="7" t="s">
        <v>143</v>
      </c>
      <c r="D27" s="7"/>
      <c r="E27" s="7"/>
      <c r="F27" s="7"/>
      <c r="G27" s="7"/>
      <c r="H27" s="7"/>
      <c r="I27" s="7"/>
      <c r="J27" s="7"/>
      <c r="K27" s="7"/>
      <c r="L27" s="9" t="s">
        <v>140</v>
      </c>
      <c r="M27" s="44">
        <v>35</v>
      </c>
      <c r="N27" s="46">
        <v>1.5</v>
      </c>
      <c r="O27" s="44">
        <v>35.5</v>
      </c>
      <c r="P27" s="46">
        <v>1.8</v>
      </c>
      <c r="Q27" s="44">
        <v>34.700000000000003</v>
      </c>
      <c r="R27" s="46">
        <v>1.7</v>
      </c>
      <c r="S27" s="44">
        <v>37.299999999999997</v>
      </c>
      <c r="T27" s="46">
        <v>1.9</v>
      </c>
      <c r="U27" s="44">
        <v>36.5</v>
      </c>
      <c r="V27" s="46">
        <v>1.8</v>
      </c>
      <c r="W27" s="44">
        <v>36</v>
      </c>
      <c r="X27" s="46">
        <v>1.9</v>
      </c>
      <c r="Y27" s="44">
        <v>37.799999999999997</v>
      </c>
      <c r="Z27" s="46">
        <v>2.2000000000000002</v>
      </c>
      <c r="AA27" s="44">
        <v>34.9</v>
      </c>
      <c r="AB27" s="46">
        <v>3.4</v>
      </c>
      <c r="AC27" s="44">
        <v>35.5</v>
      </c>
      <c r="AD27" s="46">
        <v>0.7</v>
      </c>
    </row>
    <row r="28" spans="1:30" ht="16.5" customHeight="1" x14ac:dyDescent="0.2">
      <c r="A28" s="7"/>
      <c r="B28" s="7"/>
      <c r="C28" s="7"/>
      <c r="D28" s="7" t="s">
        <v>141</v>
      </c>
      <c r="E28" s="7"/>
      <c r="F28" s="7"/>
      <c r="G28" s="7"/>
      <c r="H28" s="7"/>
      <c r="I28" s="7"/>
      <c r="J28" s="7"/>
      <c r="K28" s="7"/>
      <c r="L28" s="9" t="s">
        <v>140</v>
      </c>
      <c r="M28" s="43">
        <v>2.2000000000000002</v>
      </c>
      <c r="N28" s="7"/>
      <c r="O28" s="43">
        <v>2.6</v>
      </c>
      <c r="P28" s="7"/>
      <c r="Q28" s="43">
        <v>2.5</v>
      </c>
      <c r="R28" s="7"/>
      <c r="S28" s="43">
        <v>2.5</v>
      </c>
      <c r="T28" s="7"/>
      <c r="U28" s="43">
        <v>2.5</v>
      </c>
      <c r="V28" s="7"/>
      <c r="W28" s="43">
        <v>2.7</v>
      </c>
      <c r="X28" s="7"/>
      <c r="Y28" s="43">
        <v>3</v>
      </c>
      <c r="Z28" s="7"/>
      <c r="AA28" s="43">
        <v>5</v>
      </c>
      <c r="AB28" s="7"/>
      <c r="AC28" s="43">
        <v>1</v>
      </c>
      <c r="AD28" s="7"/>
    </row>
    <row r="29" spans="1:30" ht="16.5" customHeight="1" x14ac:dyDescent="0.2">
      <c r="A29" s="7"/>
      <c r="B29" s="7"/>
      <c r="C29" s="7" t="s">
        <v>144</v>
      </c>
      <c r="D29" s="7"/>
      <c r="E29" s="7"/>
      <c r="F29" s="7"/>
      <c r="G29" s="7"/>
      <c r="H29" s="7"/>
      <c r="I29" s="7"/>
      <c r="J29" s="7"/>
      <c r="K29" s="7"/>
      <c r="L29" s="9" t="s">
        <v>140</v>
      </c>
      <c r="M29" s="44">
        <v>26.2</v>
      </c>
      <c r="N29" s="46">
        <v>1.6</v>
      </c>
      <c r="O29" s="44">
        <v>25.6</v>
      </c>
      <c r="P29" s="46">
        <v>1.8</v>
      </c>
      <c r="Q29" s="44">
        <v>30</v>
      </c>
      <c r="R29" s="46">
        <v>1.6</v>
      </c>
      <c r="S29" s="44">
        <v>28.2</v>
      </c>
      <c r="T29" s="46">
        <v>2</v>
      </c>
      <c r="U29" s="44">
        <v>29.2</v>
      </c>
      <c r="V29" s="46">
        <v>1.8</v>
      </c>
      <c r="W29" s="44">
        <v>27.2</v>
      </c>
      <c r="X29" s="46">
        <v>2.2999999999999998</v>
      </c>
      <c r="Y29" s="44">
        <v>25.2</v>
      </c>
      <c r="Z29" s="46">
        <v>2.2000000000000002</v>
      </c>
      <c r="AA29" s="44">
        <v>27.9</v>
      </c>
      <c r="AB29" s="46">
        <v>2.7</v>
      </c>
      <c r="AC29" s="44">
        <v>27.2</v>
      </c>
      <c r="AD29" s="46">
        <v>0.8</v>
      </c>
    </row>
    <row r="30" spans="1:30" ht="16.5" customHeight="1" x14ac:dyDescent="0.2">
      <c r="A30" s="7"/>
      <c r="B30" s="7"/>
      <c r="C30" s="7"/>
      <c r="D30" s="7" t="s">
        <v>141</v>
      </c>
      <c r="E30" s="7"/>
      <c r="F30" s="7"/>
      <c r="G30" s="7"/>
      <c r="H30" s="7"/>
      <c r="I30" s="7"/>
      <c r="J30" s="7"/>
      <c r="K30" s="7"/>
      <c r="L30" s="9" t="s">
        <v>140</v>
      </c>
      <c r="M30" s="43">
        <v>3</v>
      </c>
      <c r="N30" s="7"/>
      <c r="O30" s="43">
        <v>3.5</v>
      </c>
      <c r="P30" s="7"/>
      <c r="Q30" s="43">
        <v>2.7</v>
      </c>
      <c r="R30" s="7"/>
      <c r="S30" s="43">
        <v>3.6</v>
      </c>
      <c r="T30" s="7"/>
      <c r="U30" s="43">
        <v>3.2</v>
      </c>
      <c r="V30" s="7"/>
      <c r="W30" s="43">
        <v>4.3</v>
      </c>
      <c r="X30" s="7"/>
      <c r="Y30" s="43">
        <v>4.5</v>
      </c>
      <c r="Z30" s="7"/>
      <c r="AA30" s="43">
        <v>4.9000000000000004</v>
      </c>
      <c r="AB30" s="7"/>
      <c r="AC30" s="43">
        <v>1.6</v>
      </c>
      <c r="AD30" s="7"/>
    </row>
    <row r="31" spans="1:30" ht="16.5" customHeight="1" x14ac:dyDescent="0.2">
      <c r="A31" s="7"/>
      <c r="B31" s="7" t="s">
        <v>147</v>
      </c>
      <c r="C31" s="7"/>
      <c r="D31" s="7"/>
      <c r="E31" s="7"/>
      <c r="F31" s="7"/>
      <c r="G31" s="7"/>
      <c r="H31" s="7"/>
      <c r="I31" s="7"/>
      <c r="J31" s="7"/>
      <c r="K31" s="7"/>
      <c r="L31" s="9"/>
      <c r="M31" s="10"/>
      <c r="N31" s="7"/>
      <c r="O31" s="10"/>
      <c r="P31" s="7"/>
      <c r="Q31" s="10"/>
      <c r="R31" s="7"/>
      <c r="S31" s="10"/>
      <c r="T31" s="7"/>
      <c r="U31" s="10"/>
      <c r="V31" s="7"/>
      <c r="W31" s="10"/>
      <c r="X31" s="7"/>
      <c r="Y31" s="10"/>
      <c r="Z31" s="7"/>
      <c r="AA31" s="10"/>
      <c r="AB31" s="7"/>
      <c r="AC31" s="10"/>
      <c r="AD31" s="7"/>
    </row>
    <row r="32" spans="1:30" ht="16.5" customHeight="1" x14ac:dyDescent="0.2">
      <c r="A32" s="7"/>
      <c r="B32" s="7"/>
      <c r="C32" s="7" t="s">
        <v>139</v>
      </c>
      <c r="D32" s="7"/>
      <c r="E32" s="7"/>
      <c r="F32" s="7"/>
      <c r="G32" s="7"/>
      <c r="H32" s="7"/>
      <c r="I32" s="7"/>
      <c r="J32" s="7"/>
      <c r="K32" s="7"/>
      <c r="L32" s="9" t="s">
        <v>140</v>
      </c>
      <c r="M32" s="43">
        <v>1.8</v>
      </c>
      <c r="N32" s="46">
        <v>0.7</v>
      </c>
      <c r="O32" s="43">
        <v>1.5</v>
      </c>
      <c r="P32" s="46">
        <v>0.6</v>
      </c>
      <c r="Q32" s="43">
        <v>3.1</v>
      </c>
      <c r="R32" s="46">
        <v>1.4</v>
      </c>
      <c r="S32" s="43">
        <v>1.4</v>
      </c>
      <c r="T32" s="46">
        <v>0.6</v>
      </c>
      <c r="U32" s="43">
        <v>2.2999999999999998</v>
      </c>
      <c r="V32" s="46">
        <v>0.9</v>
      </c>
      <c r="W32" s="38">
        <v>2.1</v>
      </c>
      <c r="X32" s="46">
        <v>1.2</v>
      </c>
      <c r="Y32" s="38">
        <v>1.1000000000000001</v>
      </c>
      <c r="Z32" s="46">
        <v>0.7</v>
      </c>
      <c r="AA32" s="43" t="s">
        <v>148</v>
      </c>
      <c r="AB32" s="7"/>
      <c r="AC32" s="43">
        <v>2</v>
      </c>
      <c r="AD32" s="46">
        <v>0.4</v>
      </c>
    </row>
    <row r="33" spans="1:30" ht="16.5" customHeight="1" x14ac:dyDescent="0.2">
      <c r="A33" s="7"/>
      <c r="B33" s="7"/>
      <c r="C33" s="7"/>
      <c r="D33" s="7" t="s">
        <v>141</v>
      </c>
      <c r="E33" s="7"/>
      <c r="F33" s="7"/>
      <c r="G33" s="7"/>
      <c r="H33" s="7"/>
      <c r="I33" s="7"/>
      <c r="J33" s="7"/>
      <c r="K33" s="7"/>
      <c r="L33" s="9" t="s">
        <v>140</v>
      </c>
      <c r="M33" s="44">
        <v>19.5</v>
      </c>
      <c r="N33" s="7"/>
      <c r="O33" s="44">
        <v>21.2</v>
      </c>
      <c r="P33" s="7"/>
      <c r="Q33" s="44">
        <v>22.5</v>
      </c>
      <c r="R33" s="7"/>
      <c r="S33" s="44">
        <v>22.1</v>
      </c>
      <c r="T33" s="7"/>
      <c r="U33" s="44">
        <v>20.9</v>
      </c>
      <c r="V33" s="7"/>
      <c r="W33" s="44">
        <v>29</v>
      </c>
      <c r="X33" s="7"/>
      <c r="Y33" s="44">
        <v>30.1</v>
      </c>
      <c r="Z33" s="7"/>
      <c r="AA33" s="43" t="s">
        <v>148</v>
      </c>
      <c r="AB33" s="7"/>
      <c r="AC33" s="44">
        <v>11.3</v>
      </c>
      <c r="AD33" s="7"/>
    </row>
    <row r="34" spans="1:30" ht="16.5" customHeight="1" x14ac:dyDescent="0.2">
      <c r="A34" s="7"/>
      <c r="B34" s="7"/>
      <c r="C34" s="7" t="s">
        <v>142</v>
      </c>
      <c r="D34" s="7"/>
      <c r="E34" s="7"/>
      <c r="F34" s="7"/>
      <c r="G34" s="7"/>
      <c r="H34" s="7"/>
      <c r="I34" s="7"/>
      <c r="J34" s="7"/>
      <c r="K34" s="7"/>
      <c r="L34" s="9" t="s">
        <v>140</v>
      </c>
      <c r="M34" s="44">
        <v>37.6</v>
      </c>
      <c r="N34" s="46">
        <v>2.4</v>
      </c>
      <c r="O34" s="44">
        <v>37.5</v>
      </c>
      <c r="P34" s="46">
        <v>2.6</v>
      </c>
      <c r="Q34" s="44">
        <v>35.700000000000003</v>
      </c>
      <c r="R34" s="46">
        <v>2.5</v>
      </c>
      <c r="S34" s="44">
        <v>35.6</v>
      </c>
      <c r="T34" s="46">
        <v>3.2</v>
      </c>
      <c r="U34" s="44">
        <v>36.9</v>
      </c>
      <c r="V34" s="46">
        <v>2.5</v>
      </c>
      <c r="W34" s="44">
        <v>35.200000000000003</v>
      </c>
      <c r="X34" s="46">
        <v>3.3</v>
      </c>
      <c r="Y34" s="44">
        <v>39.799999999999997</v>
      </c>
      <c r="Z34" s="46">
        <v>3</v>
      </c>
      <c r="AA34" s="39">
        <v>36.799999999999997</v>
      </c>
      <c r="AB34" s="42">
        <v>19.399999999999999</v>
      </c>
      <c r="AC34" s="44">
        <v>36.9</v>
      </c>
      <c r="AD34" s="46">
        <v>1.2</v>
      </c>
    </row>
    <row r="35" spans="1:30" ht="16.5" customHeight="1" x14ac:dyDescent="0.2">
      <c r="A35" s="7"/>
      <c r="B35" s="7"/>
      <c r="C35" s="7"/>
      <c r="D35" s="7" t="s">
        <v>141</v>
      </c>
      <c r="E35" s="7"/>
      <c r="F35" s="7"/>
      <c r="G35" s="7"/>
      <c r="H35" s="7"/>
      <c r="I35" s="7"/>
      <c r="J35" s="7"/>
      <c r="K35" s="7"/>
      <c r="L35" s="9" t="s">
        <v>140</v>
      </c>
      <c r="M35" s="43">
        <v>3.2</v>
      </c>
      <c r="N35" s="7"/>
      <c r="O35" s="43">
        <v>3.5</v>
      </c>
      <c r="P35" s="7"/>
      <c r="Q35" s="43">
        <v>3.6</v>
      </c>
      <c r="R35" s="7"/>
      <c r="S35" s="43">
        <v>4.5999999999999996</v>
      </c>
      <c r="T35" s="7"/>
      <c r="U35" s="43">
        <v>3.4</v>
      </c>
      <c r="V35" s="7"/>
      <c r="W35" s="43">
        <v>4.8</v>
      </c>
      <c r="X35" s="7"/>
      <c r="Y35" s="43">
        <v>3.8</v>
      </c>
      <c r="Z35" s="7"/>
      <c r="AA35" s="44">
        <v>26.9</v>
      </c>
      <c r="AB35" s="7"/>
      <c r="AC35" s="43">
        <v>1.7</v>
      </c>
      <c r="AD35" s="7"/>
    </row>
    <row r="36" spans="1:30" ht="16.5" customHeight="1" x14ac:dyDescent="0.2">
      <c r="A36" s="7"/>
      <c r="B36" s="7"/>
      <c r="C36" s="7" t="s">
        <v>143</v>
      </c>
      <c r="D36" s="7"/>
      <c r="E36" s="7"/>
      <c r="F36" s="7"/>
      <c r="G36" s="7"/>
      <c r="H36" s="7"/>
      <c r="I36" s="7"/>
      <c r="J36" s="7"/>
      <c r="K36" s="7"/>
      <c r="L36" s="9" t="s">
        <v>140</v>
      </c>
      <c r="M36" s="44">
        <v>37.1</v>
      </c>
      <c r="N36" s="46">
        <v>2.4</v>
      </c>
      <c r="O36" s="44">
        <v>36.5</v>
      </c>
      <c r="P36" s="46">
        <v>2.2999999999999998</v>
      </c>
      <c r="Q36" s="44">
        <v>36.1</v>
      </c>
      <c r="R36" s="46">
        <v>2.5</v>
      </c>
      <c r="S36" s="44">
        <v>37.4</v>
      </c>
      <c r="T36" s="46">
        <v>3</v>
      </c>
      <c r="U36" s="44">
        <v>37.1</v>
      </c>
      <c r="V36" s="46">
        <v>2.6</v>
      </c>
      <c r="W36" s="44">
        <v>36.200000000000003</v>
      </c>
      <c r="X36" s="46">
        <v>3.1</v>
      </c>
      <c r="Y36" s="44">
        <v>34.200000000000003</v>
      </c>
      <c r="Z36" s="46">
        <v>2.8</v>
      </c>
      <c r="AA36" s="44">
        <v>30.4</v>
      </c>
      <c r="AB36" s="42">
        <v>11.2</v>
      </c>
      <c r="AC36" s="44">
        <v>36.700000000000003</v>
      </c>
      <c r="AD36" s="46">
        <v>1.2</v>
      </c>
    </row>
    <row r="37" spans="1:30" ht="16.5" customHeight="1" x14ac:dyDescent="0.2">
      <c r="A37" s="7"/>
      <c r="B37" s="7"/>
      <c r="C37" s="7"/>
      <c r="D37" s="7" t="s">
        <v>141</v>
      </c>
      <c r="E37" s="7"/>
      <c r="F37" s="7"/>
      <c r="G37" s="7"/>
      <c r="H37" s="7"/>
      <c r="I37" s="7"/>
      <c r="J37" s="7"/>
      <c r="K37" s="7"/>
      <c r="L37" s="9" t="s">
        <v>140</v>
      </c>
      <c r="M37" s="43">
        <v>3.3</v>
      </c>
      <c r="N37" s="7"/>
      <c r="O37" s="43">
        <v>3.3</v>
      </c>
      <c r="P37" s="7"/>
      <c r="Q37" s="43">
        <v>3.5</v>
      </c>
      <c r="R37" s="7"/>
      <c r="S37" s="43">
        <v>4.0999999999999996</v>
      </c>
      <c r="T37" s="7"/>
      <c r="U37" s="43">
        <v>3.6</v>
      </c>
      <c r="V37" s="7"/>
      <c r="W37" s="43">
        <v>4.4000000000000004</v>
      </c>
      <c r="X37" s="7"/>
      <c r="Y37" s="43">
        <v>4.2</v>
      </c>
      <c r="Z37" s="7"/>
      <c r="AA37" s="44">
        <v>18.899999999999999</v>
      </c>
      <c r="AB37" s="7"/>
      <c r="AC37" s="43">
        <v>1.6</v>
      </c>
      <c r="AD37" s="7"/>
    </row>
    <row r="38" spans="1:30" ht="16.5" customHeight="1" x14ac:dyDescent="0.2">
      <c r="A38" s="7"/>
      <c r="B38" s="7"/>
      <c r="C38" s="7" t="s">
        <v>144</v>
      </c>
      <c r="D38" s="7"/>
      <c r="E38" s="7"/>
      <c r="F38" s="7"/>
      <c r="G38" s="7"/>
      <c r="H38" s="7"/>
      <c r="I38" s="7"/>
      <c r="J38" s="7"/>
      <c r="K38" s="7"/>
      <c r="L38" s="9" t="s">
        <v>140</v>
      </c>
      <c r="M38" s="44">
        <v>23.4</v>
      </c>
      <c r="N38" s="46">
        <v>2.2000000000000002</v>
      </c>
      <c r="O38" s="44">
        <v>24.5</v>
      </c>
      <c r="P38" s="46">
        <v>2.4</v>
      </c>
      <c r="Q38" s="44">
        <v>25</v>
      </c>
      <c r="R38" s="46">
        <v>2.4</v>
      </c>
      <c r="S38" s="44">
        <v>25.6</v>
      </c>
      <c r="T38" s="46">
        <v>3.2</v>
      </c>
      <c r="U38" s="44">
        <v>23.7</v>
      </c>
      <c r="V38" s="46">
        <v>2.2000000000000002</v>
      </c>
      <c r="W38" s="44">
        <v>26.5</v>
      </c>
      <c r="X38" s="46">
        <v>3.2</v>
      </c>
      <c r="Y38" s="44">
        <v>24.8</v>
      </c>
      <c r="Z38" s="46">
        <v>2.5</v>
      </c>
      <c r="AA38" s="39">
        <v>32.799999999999997</v>
      </c>
      <c r="AB38" s="42">
        <v>17.899999999999999</v>
      </c>
      <c r="AC38" s="44">
        <v>24.4</v>
      </c>
      <c r="AD38" s="46">
        <v>1.1000000000000001</v>
      </c>
    </row>
    <row r="39" spans="1:30" ht="16.5" customHeight="1" x14ac:dyDescent="0.2">
      <c r="A39" s="7"/>
      <c r="B39" s="7"/>
      <c r="C39" s="7"/>
      <c r="D39" s="7" t="s">
        <v>141</v>
      </c>
      <c r="E39" s="7"/>
      <c r="F39" s="7"/>
      <c r="G39" s="7"/>
      <c r="H39" s="7"/>
      <c r="I39" s="7"/>
      <c r="J39" s="7"/>
      <c r="K39" s="7"/>
      <c r="L39" s="9" t="s">
        <v>140</v>
      </c>
      <c r="M39" s="43">
        <v>4.8</v>
      </c>
      <c r="N39" s="7"/>
      <c r="O39" s="43">
        <v>5</v>
      </c>
      <c r="P39" s="7"/>
      <c r="Q39" s="43">
        <v>4.9000000000000004</v>
      </c>
      <c r="R39" s="7"/>
      <c r="S39" s="43">
        <v>6.3</v>
      </c>
      <c r="T39" s="7"/>
      <c r="U39" s="43">
        <v>4.8</v>
      </c>
      <c r="V39" s="7"/>
      <c r="W39" s="43">
        <v>6.2</v>
      </c>
      <c r="X39" s="7"/>
      <c r="Y39" s="43">
        <v>5.0999999999999996</v>
      </c>
      <c r="Z39" s="7"/>
      <c r="AA39" s="44">
        <v>27.8</v>
      </c>
      <c r="AB39" s="7"/>
      <c r="AC39" s="43">
        <v>2.2999999999999998</v>
      </c>
      <c r="AD39" s="7"/>
    </row>
    <row r="40" spans="1:30" ht="16.5" customHeight="1" x14ac:dyDescent="0.2">
      <c r="A40" s="7" t="s">
        <v>149</v>
      </c>
      <c r="B40" s="7"/>
      <c r="C40" s="7"/>
      <c r="D40" s="7"/>
      <c r="E40" s="7"/>
      <c r="F40" s="7"/>
      <c r="G40" s="7"/>
      <c r="H40" s="7"/>
      <c r="I40" s="7"/>
      <c r="J40" s="7"/>
      <c r="K40" s="7"/>
      <c r="L40" s="9"/>
      <c r="M40" s="10"/>
      <c r="N40" s="7"/>
      <c r="O40" s="10"/>
      <c r="P40" s="7"/>
      <c r="Q40" s="10"/>
      <c r="R40" s="7"/>
      <c r="S40" s="10"/>
      <c r="T40" s="7"/>
      <c r="U40" s="10"/>
      <c r="V40" s="7"/>
      <c r="W40" s="10"/>
      <c r="X40" s="7"/>
      <c r="Y40" s="10"/>
      <c r="Z40" s="7"/>
      <c r="AA40" s="10"/>
      <c r="AB40" s="7"/>
      <c r="AC40" s="10"/>
      <c r="AD40" s="7"/>
    </row>
    <row r="41" spans="1:30" ht="16.5" customHeight="1" x14ac:dyDescent="0.2">
      <c r="A41" s="7"/>
      <c r="B41" s="7" t="s">
        <v>138</v>
      </c>
      <c r="C41" s="7"/>
      <c r="D41" s="7"/>
      <c r="E41" s="7"/>
      <c r="F41" s="7"/>
      <c r="G41" s="7"/>
      <c r="H41" s="7"/>
      <c r="I41" s="7"/>
      <c r="J41" s="7"/>
      <c r="K41" s="7"/>
      <c r="L41" s="9"/>
      <c r="M41" s="10"/>
      <c r="N41" s="7"/>
      <c r="O41" s="10"/>
      <c r="P41" s="7"/>
      <c r="Q41" s="10"/>
      <c r="R41" s="7"/>
      <c r="S41" s="10"/>
      <c r="T41" s="7"/>
      <c r="U41" s="10"/>
      <c r="V41" s="7"/>
      <c r="W41" s="10"/>
      <c r="X41" s="7"/>
      <c r="Y41" s="10"/>
      <c r="Z41" s="7"/>
      <c r="AA41" s="10"/>
      <c r="AB41" s="7"/>
      <c r="AC41" s="10"/>
      <c r="AD41" s="7"/>
    </row>
    <row r="42" spans="1:30" ht="16.5" customHeight="1" x14ac:dyDescent="0.2">
      <c r="A42" s="7"/>
      <c r="B42" s="7"/>
      <c r="C42" s="7" t="s">
        <v>139</v>
      </c>
      <c r="D42" s="7"/>
      <c r="E42" s="7"/>
      <c r="F42" s="7"/>
      <c r="G42" s="7"/>
      <c r="H42" s="7"/>
      <c r="I42" s="7"/>
      <c r="J42" s="7"/>
      <c r="K42" s="7"/>
      <c r="L42" s="9" t="s">
        <v>140</v>
      </c>
      <c r="M42" s="44">
        <v>10.5</v>
      </c>
      <c r="N42" s="46">
        <v>2.5</v>
      </c>
      <c r="O42" s="43">
        <v>5.8</v>
      </c>
      <c r="P42" s="46">
        <v>2.7</v>
      </c>
      <c r="Q42" s="43">
        <v>9.8000000000000007</v>
      </c>
      <c r="R42" s="46">
        <v>2.9</v>
      </c>
      <c r="S42" s="43">
        <v>5.5</v>
      </c>
      <c r="T42" s="46">
        <v>2.5</v>
      </c>
      <c r="U42" s="38">
        <v>6.2</v>
      </c>
      <c r="V42" s="46">
        <v>3.4</v>
      </c>
      <c r="W42" s="38">
        <v>4.8</v>
      </c>
      <c r="X42" s="46">
        <v>3.3</v>
      </c>
      <c r="Y42" s="38">
        <v>9.4</v>
      </c>
      <c r="Z42" s="46">
        <v>4.9000000000000004</v>
      </c>
      <c r="AA42" s="38">
        <v>4.2</v>
      </c>
      <c r="AB42" s="46">
        <v>2.9</v>
      </c>
      <c r="AC42" s="43">
        <v>8.1</v>
      </c>
      <c r="AD42" s="46">
        <v>1.2</v>
      </c>
    </row>
    <row r="43" spans="1:30" ht="16.5" customHeight="1" x14ac:dyDescent="0.2">
      <c r="A43" s="7"/>
      <c r="B43" s="7"/>
      <c r="C43" s="7"/>
      <c r="D43" s="7" t="s">
        <v>141</v>
      </c>
      <c r="E43" s="7"/>
      <c r="F43" s="7"/>
      <c r="G43" s="7"/>
      <c r="H43" s="7"/>
      <c r="I43" s="7"/>
      <c r="J43" s="7"/>
      <c r="K43" s="7"/>
      <c r="L43" s="9" t="s">
        <v>140</v>
      </c>
      <c r="M43" s="44">
        <v>12.2</v>
      </c>
      <c r="N43" s="7"/>
      <c r="O43" s="44">
        <v>23.8</v>
      </c>
      <c r="P43" s="7"/>
      <c r="Q43" s="44">
        <v>14.8</v>
      </c>
      <c r="R43" s="7"/>
      <c r="S43" s="44">
        <v>23.8</v>
      </c>
      <c r="T43" s="7"/>
      <c r="U43" s="44">
        <v>27.6</v>
      </c>
      <c r="V43" s="7"/>
      <c r="W43" s="44">
        <v>34.799999999999997</v>
      </c>
      <c r="X43" s="7"/>
      <c r="Y43" s="44">
        <v>26.7</v>
      </c>
      <c r="Z43" s="7"/>
      <c r="AA43" s="44">
        <v>34.1</v>
      </c>
      <c r="AB43" s="7"/>
      <c r="AC43" s="43">
        <v>7.4</v>
      </c>
      <c r="AD43" s="7"/>
    </row>
    <row r="44" spans="1:30" ht="16.5" customHeight="1" x14ac:dyDescent="0.2">
      <c r="A44" s="7"/>
      <c r="B44" s="7"/>
      <c r="C44" s="7" t="s">
        <v>142</v>
      </c>
      <c r="D44" s="7"/>
      <c r="E44" s="7"/>
      <c r="F44" s="7"/>
      <c r="G44" s="7"/>
      <c r="H44" s="7"/>
      <c r="I44" s="7"/>
      <c r="J44" s="7"/>
      <c r="K44" s="7"/>
      <c r="L44" s="9" t="s">
        <v>140</v>
      </c>
      <c r="M44" s="44">
        <v>63.6</v>
      </c>
      <c r="N44" s="46">
        <v>4.4000000000000004</v>
      </c>
      <c r="O44" s="44">
        <v>71.400000000000006</v>
      </c>
      <c r="P44" s="46">
        <v>4.2</v>
      </c>
      <c r="Q44" s="44">
        <v>65.5</v>
      </c>
      <c r="R44" s="46">
        <v>4.5</v>
      </c>
      <c r="S44" s="44">
        <v>67.5</v>
      </c>
      <c r="T44" s="46">
        <v>6.2</v>
      </c>
      <c r="U44" s="44">
        <v>66.900000000000006</v>
      </c>
      <c r="V44" s="46">
        <v>6.2</v>
      </c>
      <c r="W44" s="44">
        <v>65</v>
      </c>
      <c r="X44" s="46">
        <v>6.6</v>
      </c>
      <c r="Y44" s="44">
        <v>65.2</v>
      </c>
      <c r="Z44" s="46">
        <v>7.1</v>
      </c>
      <c r="AA44" s="44">
        <v>66.7</v>
      </c>
      <c r="AB44" s="46">
        <v>7.1</v>
      </c>
      <c r="AC44" s="44">
        <v>67</v>
      </c>
      <c r="AD44" s="46">
        <v>2</v>
      </c>
    </row>
    <row r="45" spans="1:30" ht="16.5" customHeight="1" x14ac:dyDescent="0.2">
      <c r="A45" s="7"/>
      <c r="B45" s="7"/>
      <c r="C45" s="7"/>
      <c r="D45" s="7" t="s">
        <v>141</v>
      </c>
      <c r="E45" s="7"/>
      <c r="F45" s="7"/>
      <c r="G45" s="7"/>
      <c r="H45" s="7"/>
      <c r="I45" s="7"/>
      <c r="J45" s="7"/>
      <c r="K45" s="7"/>
      <c r="L45" s="9" t="s">
        <v>140</v>
      </c>
      <c r="M45" s="43">
        <v>3.5</v>
      </c>
      <c r="N45" s="7"/>
      <c r="O45" s="43">
        <v>3</v>
      </c>
      <c r="P45" s="7"/>
      <c r="Q45" s="43">
        <v>3.5</v>
      </c>
      <c r="R45" s="7"/>
      <c r="S45" s="43">
        <v>4.7</v>
      </c>
      <c r="T45" s="7"/>
      <c r="U45" s="43">
        <v>4.7</v>
      </c>
      <c r="V45" s="7"/>
      <c r="W45" s="43">
        <v>5.2</v>
      </c>
      <c r="X45" s="7"/>
      <c r="Y45" s="43">
        <v>5.5</v>
      </c>
      <c r="Z45" s="7"/>
      <c r="AA45" s="43">
        <v>5.4</v>
      </c>
      <c r="AB45" s="7"/>
      <c r="AC45" s="43">
        <v>1.5</v>
      </c>
      <c r="AD45" s="7"/>
    </row>
    <row r="46" spans="1:30" ht="16.5" customHeight="1" x14ac:dyDescent="0.2">
      <c r="A46" s="7"/>
      <c r="B46" s="7"/>
      <c r="C46" s="7" t="s">
        <v>143</v>
      </c>
      <c r="D46" s="7"/>
      <c r="E46" s="7"/>
      <c r="F46" s="7"/>
      <c r="G46" s="7"/>
      <c r="H46" s="7"/>
      <c r="I46" s="7"/>
      <c r="J46" s="7"/>
      <c r="K46" s="7"/>
      <c r="L46" s="9" t="s">
        <v>140</v>
      </c>
      <c r="M46" s="44">
        <v>17.2</v>
      </c>
      <c r="N46" s="46">
        <v>3</v>
      </c>
      <c r="O46" s="44">
        <v>14.3</v>
      </c>
      <c r="P46" s="46">
        <v>2.9</v>
      </c>
      <c r="Q46" s="44">
        <v>15.9</v>
      </c>
      <c r="R46" s="46">
        <v>3.4</v>
      </c>
      <c r="S46" s="44">
        <v>20.8</v>
      </c>
      <c r="T46" s="46">
        <v>5.3</v>
      </c>
      <c r="U46" s="44">
        <v>18.100000000000001</v>
      </c>
      <c r="V46" s="46">
        <v>4.7</v>
      </c>
      <c r="W46" s="44">
        <v>17.5</v>
      </c>
      <c r="X46" s="46">
        <v>5.5</v>
      </c>
      <c r="Y46" s="44">
        <v>18.5</v>
      </c>
      <c r="Z46" s="46">
        <v>7.2</v>
      </c>
      <c r="AA46" s="44">
        <v>20.9</v>
      </c>
      <c r="AB46" s="46">
        <v>5.4</v>
      </c>
      <c r="AC46" s="44">
        <v>17</v>
      </c>
      <c r="AD46" s="46">
        <v>1.6</v>
      </c>
    </row>
    <row r="47" spans="1:30" ht="16.5" customHeight="1" x14ac:dyDescent="0.2">
      <c r="A47" s="7"/>
      <c r="B47" s="7"/>
      <c r="C47" s="7"/>
      <c r="D47" s="7" t="s">
        <v>141</v>
      </c>
      <c r="E47" s="7"/>
      <c r="F47" s="7"/>
      <c r="G47" s="7"/>
      <c r="H47" s="7"/>
      <c r="I47" s="7"/>
      <c r="J47" s="7"/>
      <c r="K47" s="7"/>
      <c r="L47" s="9" t="s">
        <v>140</v>
      </c>
      <c r="M47" s="43">
        <v>8.8000000000000007</v>
      </c>
      <c r="N47" s="7"/>
      <c r="O47" s="44">
        <v>10.5</v>
      </c>
      <c r="P47" s="7"/>
      <c r="Q47" s="44">
        <v>10.9</v>
      </c>
      <c r="R47" s="7"/>
      <c r="S47" s="44">
        <v>13.1</v>
      </c>
      <c r="T47" s="7"/>
      <c r="U47" s="44">
        <v>13.6</v>
      </c>
      <c r="V47" s="7"/>
      <c r="W47" s="44">
        <v>16.2</v>
      </c>
      <c r="X47" s="7"/>
      <c r="Y47" s="44">
        <v>20.2</v>
      </c>
      <c r="Z47" s="7"/>
      <c r="AA47" s="44">
        <v>13.3</v>
      </c>
      <c r="AB47" s="7"/>
      <c r="AC47" s="43">
        <v>4.8</v>
      </c>
      <c r="AD47" s="7"/>
    </row>
    <row r="48" spans="1:30" ht="16.5" customHeight="1" x14ac:dyDescent="0.2">
      <c r="A48" s="7"/>
      <c r="B48" s="7"/>
      <c r="C48" s="7" t="s">
        <v>144</v>
      </c>
      <c r="D48" s="7"/>
      <c r="E48" s="7"/>
      <c r="F48" s="7"/>
      <c r="G48" s="7"/>
      <c r="H48" s="7"/>
      <c r="I48" s="7"/>
      <c r="J48" s="7"/>
      <c r="K48" s="7"/>
      <c r="L48" s="9" t="s">
        <v>140</v>
      </c>
      <c r="M48" s="43">
        <v>8.1999999999999993</v>
      </c>
      <c r="N48" s="46">
        <v>2.6</v>
      </c>
      <c r="O48" s="43">
        <v>7.6</v>
      </c>
      <c r="P48" s="46">
        <v>2.7</v>
      </c>
      <c r="Q48" s="43">
        <v>8.1999999999999993</v>
      </c>
      <c r="R48" s="46">
        <v>2.8</v>
      </c>
      <c r="S48" s="38">
        <v>5.8</v>
      </c>
      <c r="T48" s="46">
        <v>3</v>
      </c>
      <c r="U48" s="43">
        <v>9.9</v>
      </c>
      <c r="V48" s="46">
        <v>4.5</v>
      </c>
      <c r="W48" s="44">
        <v>10.3</v>
      </c>
      <c r="X48" s="46">
        <v>4</v>
      </c>
      <c r="Y48" s="43">
        <v>8</v>
      </c>
      <c r="Z48" s="46">
        <v>3.5</v>
      </c>
      <c r="AA48" s="44">
        <v>10.7</v>
      </c>
      <c r="AB48" s="46">
        <v>4</v>
      </c>
      <c r="AC48" s="43">
        <v>8.1</v>
      </c>
      <c r="AD48" s="46">
        <v>1.4</v>
      </c>
    </row>
    <row r="49" spans="1:30" ht="16.5" customHeight="1" x14ac:dyDescent="0.2">
      <c r="A49" s="7"/>
      <c r="B49" s="7"/>
      <c r="C49" s="7"/>
      <c r="D49" s="7" t="s">
        <v>141</v>
      </c>
      <c r="E49" s="7"/>
      <c r="F49" s="7"/>
      <c r="G49" s="7"/>
      <c r="H49" s="7"/>
      <c r="I49" s="7"/>
      <c r="J49" s="7"/>
      <c r="K49" s="7"/>
      <c r="L49" s="9" t="s">
        <v>140</v>
      </c>
      <c r="M49" s="44">
        <v>16.100000000000001</v>
      </c>
      <c r="N49" s="7"/>
      <c r="O49" s="44">
        <v>17.899999999999999</v>
      </c>
      <c r="P49" s="7"/>
      <c r="Q49" s="44">
        <v>17.2</v>
      </c>
      <c r="R49" s="7"/>
      <c r="S49" s="44">
        <v>25.3</v>
      </c>
      <c r="T49" s="7"/>
      <c r="U49" s="44">
        <v>23</v>
      </c>
      <c r="V49" s="7"/>
      <c r="W49" s="44">
        <v>19.899999999999999</v>
      </c>
      <c r="X49" s="7"/>
      <c r="Y49" s="44">
        <v>22.5</v>
      </c>
      <c r="Z49" s="7"/>
      <c r="AA49" s="44">
        <v>18.7</v>
      </c>
      <c r="AB49" s="7"/>
      <c r="AC49" s="43">
        <v>9</v>
      </c>
      <c r="AD49" s="7"/>
    </row>
    <row r="50" spans="1:30" ht="16.5" customHeight="1" x14ac:dyDescent="0.2">
      <c r="A50" s="7"/>
      <c r="B50" s="7" t="s">
        <v>145</v>
      </c>
      <c r="C50" s="7"/>
      <c r="D50" s="7"/>
      <c r="E50" s="7"/>
      <c r="F50" s="7"/>
      <c r="G50" s="7"/>
      <c r="H50" s="7"/>
      <c r="I50" s="7"/>
      <c r="J50" s="7"/>
      <c r="K50" s="7"/>
      <c r="L50" s="9"/>
      <c r="M50" s="10"/>
      <c r="N50" s="7"/>
      <c r="O50" s="10"/>
      <c r="P50" s="7"/>
      <c r="Q50" s="10"/>
      <c r="R50" s="7"/>
      <c r="S50" s="10"/>
      <c r="T50" s="7"/>
      <c r="U50" s="10"/>
      <c r="V50" s="7"/>
      <c r="W50" s="10"/>
      <c r="X50" s="7"/>
      <c r="Y50" s="10"/>
      <c r="Z50" s="7"/>
      <c r="AA50" s="10"/>
      <c r="AB50" s="7"/>
      <c r="AC50" s="10"/>
      <c r="AD50" s="7"/>
    </row>
    <row r="51" spans="1:30" ht="16.5" customHeight="1" x14ac:dyDescent="0.2">
      <c r="A51" s="7"/>
      <c r="B51" s="7"/>
      <c r="C51" s="7" t="s">
        <v>139</v>
      </c>
      <c r="D51" s="7"/>
      <c r="E51" s="7"/>
      <c r="F51" s="7"/>
      <c r="G51" s="7"/>
      <c r="H51" s="7"/>
      <c r="I51" s="7"/>
      <c r="J51" s="7"/>
      <c r="K51" s="7"/>
      <c r="L51" s="9" t="s">
        <v>140</v>
      </c>
      <c r="M51" s="38">
        <v>4.5999999999999996</v>
      </c>
      <c r="N51" s="46">
        <v>2.2000000000000002</v>
      </c>
      <c r="O51" s="38">
        <v>5.6</v>
      </c>
      <c r="P51" s="46">
        <v>2.9</v>
      </c>
      <c r="Q51" s="43">
        <v>7.9</v>
      </c>
      <c r="R51" s="46">
        <v>3.2</v>
      </c>
      <c r="S51" s="43">
        <v>6.5</v>
      </c>
      <c r="T51" s="46">
        <v>2.4</v>
      </c>
      <c r="U51" s="38">
        <v>5.0999999999999996</v>
      </c>
      <c r="V51" s="46">
        <v>2.6</v>
      </c>
      <c r="W51" s="38">
        <v>5.8</v>
      </c>
      <c r="X51" s="46">
        <v>3.8</v>
      </c>
      <c r="Y51" s="38">
        <v>6.3</v>
      </c>
      <c r="Z51" s="46">
        <v>3.2</v>
      </c>
      <c r="AA51" s="38">
        <v>5.4</v>
      </c>
      <c r="AB51" s="46">
        <v>4.2</v>
      </c>
      <c r="AC51" s="43">
        <v>5.7</v>
      </c>
      <c r="AD51" s="46">
        <v>1.2</v>
      </c>
    </row>
    <row r="52" spans="1:30" ht="16.5" customHeight="1" x14ac:dyDescent="0.2">
      <c r="A52" s="7"/>
      <c r="B52" s="7"/>
      <c r="C52" s="7"/>
      <c r="D52" s="7" t="s">
        <v>141</v>
      </c>
      <c r="E52" s="7"/>
      <c r="F52" s="7"/>
      <c r="G52" s="7"/>
      <c r="H52" s="7"/>
      <c r="I52" s="7"/>
      <c r="J52" s="7"/>
      <c r="K52" s="7"/>
      <c r="L52" s="9" t="s">
        <v>140</v>
      </c>
      <c r="M52" s="44">
        <v>25.1</v>
      </c>
      <c r="N52" s="7"/>
      <c r="O52" s="44">
        <v>26.5</v>
      </c>
      <c r="P52" s="7"/>
      <c r="Q52" s="44">
        <v>20.6</v>
      </c>
      <c r="R52" s="7"/>
      <c r="S52" s="44">
        <v>18.7</v>
      </c>
      <c r="T52" s="7"/>
      <c r="U52" s="44">
        <v>25.9</v>
      </c>
      <c r="V52" s="7"/>
      <c r="W52" s="44">
        <v>33.4</v>
      </c>
      <c r="X52" s="7"/>
      <c r="Y52" s="44">
        <v>26.1</v>
      </c>
      <c r="Z52" s="7"/>
      <c r="AA52" s="44">
        <v>39.6</v>
      </c>
      <c r="AB52" s="7"/>
      <c r="AC52" s="44">
        <v>10.8</v>
      </c>
      <c r="AD52" s="7"/>
    </row>
    <row r="53" spans="1:30" ht="16.5" customHeight="1" x14ac:dyDescent="0.2">
      <c r="A53" s="7"/>
      <c r="B53" s="7"/>
      <c r="C53" s="7" t="s">
        <v>142</v>
      </c>
      <c r="D53" s="7"/>
      <c r="E53" s="7"/>
      <c r="F53" s="7"/>
      <c r="G53" s="7"/>
      <c r="H53" s="7"/>
      <c r="I53" s="7"/>
      <c r="J53" s="7"/>
      <c r="K53" s="7"/>
      <c r="L53" s="9" t="s">
        <v>140</v>
      </c>
      <c r="M53" s="44">
        <v>68.8</v>
      </c>
      <c r="N53" s="46">
        <v>4.3</v>
      </c>
      <c r="O53" s="44">
        <v>63.9</v>
      </c>
      <c r="P53" s="46">
        <v>5.3</v>
      </c>
      <c r="Q53" s="44">
        <v>65.7</v>
      </c>
      <c r="R53" s="46">
        <v>5.0999999999999996</v>
      </c>
      <c r="S53" s="44">
        <v>66</v>
      </c>
      <c r="T53" s="46">
        <v>4.9000000000000004</v>
      </c>
      <c r="U53" s="44">
        <v>71.8</v>
      </c>
      <c r="V53" s="46">
        <v>5.3</v>
      </c>
      <c r="W53" s="44">
        <v>64.2</v>
      </c>
      <c r="X53" s="46">
        <v>6.6</v>
      </c>
      <c r="Y53" s="44">
        <v>68.7</v>
      </c>
      <c r="Z53" s="46">
        <v>6.5</v>
      </c>
      <c r="AA53" s="44">
        <v>64.5</v>
      </c>
      <c r="AB53" s="46">
        <v>7.3</v>
      </c>
      <c r="AC53" s="44">
        <v>66.7</v>
      </c>
      <c r="AD53" s="46">
        <v>2.2999999999999998</v>
      </c>
    </row>
    <row r="54" spans="1:30" ht="16.5" customHeight="1" x14ac:dyDescent="0.2">
      <c r="A54" s="7"/>
      <c r="B54" s="7"/>
      <c r="C54" s="7"/>
      <c r="D54" s="7" t="s">
        <v>141</v>
      </c>
      <c r="E54" s="7"/>
      <c r="F54" s="7"/>
      <c r="G54" s="7"/>
      <c r="H54" s="7"/>
      <c r="I54" s="7"/>
      <c r="J54" s="7"/>
      <c r="K54" s="7"/>
      <c r="L54" s="9" t="s">
        <v>140</v>
      </c>
      <c r="M54" s="43">
        <v>3.2</v>
      </c>
      <c r="N54" s="7"/>
      <c r="O54" s="43">
        <v>4.2</v>
      </c>
      <c r="P54" s="7"/>
      <c r="Q54" s="43">
        <v>3.9</v>
      </c>
      <c r="R54" s="7"/>
      <c r="S54" s="43">
        <v>3.8</v>
      </c>
      <c r="T54" s="7"/>
      <c r="U54" s="43">
        <v>3.8</v>
      </c>
      <c r="V54" s="7"/>
      <c r="W54" s="43">
        <v>5.2</v>
      </c>
      <c r="X54" s="7"/>
      <c r="Y54" s="43">
        <v>4.9000000000000004</v>
      </c>
      <c r="Z54" s="7"/>
      <c r="AA54" s="43">
        <v>5.8</v>
      </c>
      <c r="AB54" s="7"/>
      <c r="AC54" s="43">
        <v>1.8</v>
      </c>
      <c r="AD54" s="7"/>
    </row>
    <row r="55" spans="1:30" ht="16.5" customHeight="1" x14ac:dyDescent="0.2">
      <c r="A55" s="7"/>
      <c r="B55" s="7"/>
      <c r="C55" s="7" t="s">
        <v>143</v>
      </c>
      <c r="D55" s="7"/>
      <c r="E55" s="7"/>
      <c r="F55" s="7"/>
      <c r="G55" s="7"/>
      <c r="H55" s="7"/>
      <c r="I55" s="7"/>
      <c r="J55" s="7"/>
      <c r="K55" s="7"/>
      <c r="L55" s="9" t="s">
        <v>140</v>
      </c>
      <c r="M55" s="44">
        <v>17.899999999999999</v>
      </c>
      <c r="N55" s="46">
        <v>3.6</v>
      </c>
      <c r="O55" s="44">
        <v>23.9</v>
      </c>
      <c r="P55" s="46">
        <v>3.9</v>
      </c>
      <c r="Q55" s="44">
        <v>19.3</v>
      </c>
      <c r="R55" s="46">
        <v>4.0999999999999996</v>
      </c>
      <c r="S55" s="44">
        <v>20.2</v>
      </c>
      <c r="T55" s="46">
        <v>4.5999999999999996</v>
      </c>
      <c r="U55" s="44">
        <v>18.3</v>
      </c>
      <c r="V55" s="46">
        <v>4.8</v>
      </c>
      <c r="W55" s="44">
        <v>22.1</v>
      </c>
      <c r="X55" s="46">
        <v>5.9</v>
      </c>
      <c r="Y55" s="44">
        <v>19</v>
      </c>
      <c r="Z55" s="46">
        <v>5.3</v>
      </c>
      <c r="AA55" s="44">
        <v>17.7</v>
      </c>
      <c r="AB55" s="46">
        <v>5.3</v>
      </c>
      <c r="AC55" s="44">
        <v>20.3</v>
      </c>
      <c r="AD55" s="46">
        <v>2</v>
      </c>
    </row>
    <row r="56" spans="1:30" ht="16.5" customHeight="1" x14ac:dyDescent="0.2">
      <c r="A56" s="7"/>
      <c r="B56" s="7"/>
      <c r="C56" s="7"/>
      <c r="D56" s="7" t="s">
        <v>141</v>
      </c>
      <c r="E56" s="7"/>
      <c r="F56" s="7"/>
      <c r="G56" s="7"/>
      <c r="H56" s="7"/>
      <c r="I56" s="7"/>
      <c r="J56" s="7"/>
      <c r="K56" s="7"/>
      <c r="L56" s="9" t="s">
        <v>140</v>
      </c>
      <c r="M56" s="44">
        <v>10.3</v>
      </c>
      <c r="N56" s="7"/>
      <c r="O56" s="43">
        <v>8.4</v>
      </c>
      <c r="P56" s="7"/>
      <c r="Q56" s="44">
        <v>10.8</v>
      </c>
      <c r="R56" s="7"/>
      <c r="S56" s="44">
        <v>11.6</v>
      </c>
      <c r="T56" s="7"/>
      <c r="U56" s="44">
        <v>13.3</v>
      </c>
      <c r="V56" s="7"/>
      <c r="W56" s="44">
        <v>13.6</v>
      </c>
      <c r="X56" s="7"/>
      <c r="Y56" s="44">
        <v>14.3</v>
      </c>
      <c r="Z56" s="7"/>
      <c r="AA56" s="44">
        <v>15.3</v>
      </c>
      <c r="AB56" s="7"/>
      <c r="AC56" s="43">
        <v>5.0999999999999996</v>
      </c>
      <c r="AD56" s="7"/>
    </row>
    <row r="57" spans="1:30" ht="16.5" customHeight="1" x14ac:dyDescent="0.2">
      <c r="A57" s="7"/>
      <c r="B57" s="7"/>
      <c r="C57" s="7" t="s">
        <v>144</v>
      </c>
      <c r="D57" s="7"/>
      <c r="E57" s="7"/>
      <c r="F57" s="7"/>
      <c r="G57" s="7"/>
      <c r="H57" s="7"/>
      <c r="I57" s="7"/>
      <c r="J57" s="7"/>
      <c r="K57" s="7"/>
      <c r="L57" s="9" t="s">
        <v>140</v>
      </c>
      <c r="M57" s="43">
        <v>8.9</v>
      </c>
      <c r="N57" s="46">
        <v>2.6</v>
      </c>
      <c r="O57" s="43">
        <v>5.8</v>
      </c>
      <c r="P57" s="46">
        <v>2.2000000000000002</v>
      </c>
      <c r="Q57" s="43">
        <v>7.2</v>
      </c>
      <c r="R57" s="46">
        <v>2.9</v>
      </c>
      <c r="S57" s="43">
        <v>5.6</v>
      </c>
      <c r="T57" s="46">
        <v>2.7</v>
      </c>
      <c r="U57" s="43">
        <v>6.1</v>
      </c>
      <c r="V57" s="46">
        <v>2.7</v>
      </c>
      <c r="W57" s="43">
        <v>7.6</v>
      </c>
      <c r="X57" s="46">
        <v>3.6</v>
      </c>
      <c r="Y57" s="38">
        <v>5.6</v>
      </c>
      <c r="Z57" s="46">
        <v>3</v>
      </c>
      <c r="AA57" s="44">
        <v>12.3</v>
      </c>
      <c r="AB57" s="46">
        <v>5.9</v>
      </c>
      <c r="AC57" s="43">
        <v>7.4</v>
      </c>
      <c r="AD57" s="46">
        <v>1.3</v>
      </c>
    </row>
    <row r="58" spans="1:30" ht="16.5" customHeight="1" x14ac:dyDescent="0.2">
      <c r="A58" s="7"/>
      <c r="B58" s="7"/>
      <c r="C58" s="7"/>
      <c r="D58" s="7" t="s">
        <v>141</v>
      </c>
      <c r="E58" s="7"/>
      <c r="F58" s="7"/>
      <c r="G58" s="7"/>
      <c r="H58" s="7"/>
      <c r="I58" s="7"/>
      <c r="J58" s="7"/>
      <c r="K58" s="7"/>
      <c r="L58" s="9" t="s">
        <v>140</v>
      </c>
      <c r="M58" s="44">
        <v>15</v>
      </c>
      <c r="N58" s="7"/>
      <c r="O58" s="44">
        <v>19.399999999999999</v>
      </c>
      <c r="P58" s="7"/>
      <c r="Q58" s="44">
        <v>20.3</v>
      </c>
      <c r="R58" s="7"/>
      <c r="S58" s="44">
        <v>24.3</v>
      </c>
      <c r="T58" s="7"/>
      <c r="U58" s="44">
        <v>22.1</v>
      </c>
      <c r="V58" s="7"/>
      <c r="W58" s="44">
        <v>23.8</v>
      </c>
      <c r="X58" s="7"/>
      <c r="Y58" s="44">
        <v>27.6</v>
      </c>
      <c r="Z58" s="7"/>
      <c r="AA58" s="44">
        <v>24.3</v>
      </c>
      <c r="AB58" s="7"/>
      <c r="AC58" s="43">
        <v>8.6999999999999993</v>
      </c>
      <c r="AD58" s="7"/>
    </row>
    <row r="59" spans="1:30" ht="16.5" customHeight="1" x14ac:dyDescent="0.2">
      <c r="A59" s="7"/>
      <c r="B59" s="7" t="s">
        <v>146</v>
      </c>
      <c r="C59" s="7"/>
      <c r="D59" s="7"/>
      <c r="E59" s="7"/>
      <c r="F59" s="7"/>
      <c r="G59" s="7"/>
      <c r="H59" s="7"/>
      <c r="I59" s="7"/>
      <c r="J59" s="7"/>
      <c r="K59" s="7"/>
      <c r="L59" s="9"/>
      <c r="M59" s="10"/>
      <c r="N59" s="7"/>
      <c r="O59" s="10"/>
      <c r="P59" s="7"/>
      <c r="Q59" s="10"/>
      <c r="R59" s="7"/>
      <c r="S59" s="10"/>
      <c r="T59" s="7"/>
      <c r="U59" s="10"/>
      <c r="V59" s="7"/>
      <c r="W59" s="10"/>
      <c r="X59" s="7"/>
      <c r="Y59" s="10"/>
      <c r="Z59" s="7"/>
      <c r="AA59" s="10"/>
      <c r="AB59" s="7"/>
      <c r="AC59" s="10"/>
      <c r="AD59" s="7"/>
    </row>
    <row r="60" spans="1:30" ht="16.5" customHeight="1" x14ac:dyDescent="0.2">
      <c r="A60" s="7"/>
      <c r="B60" s="7"/>
      <c r="C60" s="7" t="s">
        <v>139</v>
      </c>
      <c r="D60" s="7"/>
      <c r="E60" s="7"/>
      <c r="F60" s="7"/>
      <c r="G60" s="7"/>
      <c r="H60" s="7"/>
      <c r="I60" s="7"/>
      <c r="J60" s="7"/>
      <c r="K60" s="7"/>
      <c r="L60" s="9" t="s">
        <v>140</v>
      </c>
      <c r="M60" s="43">
        <v>4.2</v>
      </c>
      <c r="N60" s="46">
        <v>1.3</v>
      </c>
      <c r="O60" s="43">
        <v>4.5999999999999996</v>
      </c>
      <c r="P60" s="46">
        <v>1.3</v>
      </c>
      <c r="Q60" s="43">
        <v>6.9</v>
      </c>
      <c r="R60" s="46">
        <v>1.9</v>
      </c>
      <c r="S60" s="43">
        <v>5.5</v>
      </c>
      <c r="T60" s="46">
        <v>1.8</v>
      </c>
      <c r="U60" s="43">
        <v>4.4000000000000004</v>
      </c>
      <c r="V60" s="46">
        <v>1.7</v>
      </c>
      <c r="W60" s="43">
        <v>5</v>
      </c>
      <c r="X60" s="46">
        <v>2.1</v>
      </c>
      <c r="Y60" s="43">
        <v>4.5999999999999996</v>
      </c>
      <c r="Z60" s="46">
        <v>2</v>
      </c>
      <c r="AA60" s="43">
        <v>9.9</v>
      </c>
      <c r="AB60" s="46">
        <v>4</v>
      </c>
      <c r="AC60" s="43">
        <v>5.0999999999999996</v>
      </c>
      <c r="AD60" s="46">
        <v>0.6</v>
      </c>
    </row>
    <row r="61" spans="1:30" ht="16.5" customHeight="1" x14ac:dyDescent="0.2">
      <c r="A61" s="7"/>
      <c r="B61" s="7"/>
      <c r="C61" s="7"/>
      <c r="D61" s="7" t="s">
        <v>141</v>
      </c>
      <c r="E61" s="7"/>
      <c r="F61" s="7"/>
      <c r="G61" s="7"/>
      <c r="H61" s="7"/>
      <c r="I61" s="7"/>
      <c r="J61" s="7"/>
      <c r="K61" s="7"/>
      <c r="L61" s="9" t="s">
        <v>140</v>
      </c>
      <c r="M61" s="44">
        <v>15.2</v>
      </c>
      <c r="N61" s="7"/>
      <c r="O61" s="44">
        <v>13.8</v>
      </c>
      <c r="P61" s="7"/>
      <c r="Q61" s="44">
        <v>13.8</v>
      </c>
      <c r="R61" s="7"/>
      <c r="S61" s="44">
        <v>16.7</v>
      </c>
      <c r="T61" s="7"/>
      <c r="U61" s="44">
        <v>19</v>
      </c>
      <c r="V61" s="7"/>
      <c r="W61" s="44">
        <v>21.2</v>
      </c>
      <c r="X61" s="7"/>
      <c r="Y61" s="44">
        <v>22.4</v>
      </c>
      <c r="Z61" s="7"/>
      <c r="AA61" s="44">
        <v>20.5</v>
      </c>
      <c r="AB61" s="7"/>
      <c r="AC61" s="43">
        <v>5.8</v>
      </c>
      <c r="AD61" s="7"/>
    </row>
    <row r="62" spans="1:30" ht="16.5" customHeight="1" x14ac:dyDescent="0.2">
      <c r="A62" s="7"/>
      <c r="B62" s="7"/>
      <c r="C62" s="7" t="s">
        <v>142</v>
      </c>
      <c r="D62" s="7"/>
      <c r="E62" s="7"/>
      <c r="F62" s="7"/>
      <c r="G62" s="7"/>
      <c r="H62" s="7"/>
      <c r="I62" s="7"/>
      <c r="J62" s="7"/>
      <c r="K62" s="7"/>
      <c r="L62" s="9" t="s">
        <v>140</v>
      </c>
      <c r="M62" s="44">
        <v>70.599999999999994</v>
      </c>
      <c r="N62" s="46">
        <v>3.6</v>
      </c>
      <c r="O62" s="44">
        <v>71.8</v>
      </c>
      <c r="P62" s="46">
        <v>3.2</v>
      </c>
      <c r="Q62" s="44">
        <v>67.2</v>
      </c>
      <c r="R62" s="46">
        <v>3.5</v>
      </c>
      <c r="S62" s="44">
        <v>66.8</v>
      </c>
      <c r="T62" s="46">
        <v>3.4</v>
      </c>
      <c r="U62" s="44">
        <v>72</v>
      </c>
      <c r="V62" s="46">
        <v>4.2</v>
      </c>
      <c r="W62" s="44">
        <v>69.7</v>
      </c>
      <c r="X62" s="46">
        <v>5</v>
      </c>
      <c r="Y62" s="44">
        <v>70</v>
      </c>
      <c r="Z62" s="46">
        <v>4.4000000000000004</v>
      </c>
      <c r="AA62" s="44">
        <v>64.900000000000006</v>
      </c>
      <c r="AB62" s="46">
        <v>6.1</v>
      </c>
      <c r="AC62" s="44">
        <v>69.8</v>
      </c>
      <c r="AD62" s="46">
        <v>1.7</v>
      </c>
    </row>
    <row r="63" spans="1:30" ht="16.5" customHeight="1" x14ac:dyDescent="0.2">
      <c r="A63" s="7"/>
      <c r="B63" s="7"/>
      <c r="C63" s="7"/>
      <c r="D63" s="7" t="s">
        <v>141</v>
      </c>
      <c r="E63" s="7"/>
      <c r="F63" s="7"/>
      <c r="G63" s="7"/>
      <c r="H63" s="7"/>
      <c r="I63" s="7"/>
      <c r="J63" s="7"/>
      <c r="K63" s="7"/>
      <c r="L63" s="9" t="s">
        <v>140</v>
      </c>
      <c r="M63" s="43">
        <v>2.6</v>
      </c>
      <c r="N63" s="7"/>
      <c r="O63" s="43">
        <v>2.2999999999999998</v>
      </c>
      <c r="P63" s="7"/>
      <c r="Q63" s="43">
        <v>2.6</v>
      </c>
      <c r="R63" s="7"/>
      <c r="S63" s="43">
        <v>2.6</v>
      </c>
      <c r="T63" s="7"/>
      <c r="U63" s="43">
        <v>2.9</v>
      </c>
      <c r="V63" s="7"/>
      <c r="W63" s="43">
        <v>3.7</v>
      </c>
      <c r="X63" s="7"/>
      <c r="Y63" s="43">
        <v>3.2</v>
      </c>
      <c r="Z63" s="7"/>
      <c r="AA63" s="43">
        <v>4.8</v>
      </c>
      <c r="AB63" s="7"/>
      <c r="AC63" s="43">
        <v>1.2</v>
      </c>
      <c r="AD63" s="7"/>
    </row>
    <row r="64" spans="1:30" ht="16.5" customHeight="1" x14ac:dyDescent="0.2">
      <c r="A64" s="7"/>
      <c r="B64" s="7"/>
      <c r="C64" s="7" t="s">
        <v>143</v>
      </c>
      <c r="D64" s="7"/>
      <c r="E64" s="7"/>
      <c r="F64" s="7"/>
      <c r="G64" s="7"/>
      <c r="H64" s="7"/>
      <c r="I64" s="7"/>
      <c r="J64" s="7"/>
      <c r="K64" s="7"/>
      <c r="L64" s="9" t="s">
        <v>140</v>
      </c>
      <c r="M64" s="44">
        <v>18.5</v>
      </c>
      <c r="N64" s="46">
        <v>2.8</v>
      </c>
      <c r="O64" s="44">
        <v>17.8</v>
      </c>
      <c r="P64" s="46">
        <v>3.1</v>
      </c>
      <c r="Q64" s="44">
        <v>17.399999999999999</v>
      </c>
      <c r="R64" s="46">
        <v>2.6</v>
      </c>
      <c r="S64" s="44">
        <v>21.1</v>
      </c>
      <c r="T64" s="46">
        <v>2.8</v>
      </c>
      <c r="U64" s="44">
        <v>16.600000000000001</v>
      </c>
      <c r="V64" s="46">
        <v>3.5</v>
      </c>
      <c r="W64" s="44">
        <v>16.899999999999999</v>
      </c>
      <c r="X64" s="46">
        <v>3.5</v>
      </c>
      <c r="Y64" s="44">
        <v>19.5</v>
      </c>
      <c r="Z64" s="46">
        <v>4.0999999999999996</v>
      </c>
      <c r="AA64" s="44">
        <v>17.399999999999999</v>
      </c>
      <c r="AB64" s="46">
        <v>4.5</v>
      </c>
      <c r="AC64" s="44">
        <v>18.2</v>
      </c>
      <c r="AD64" s="46">
        <v>1.3</v>
      </c>
    </row>
    <row r="65" spans="1:30" ht="16.5" customHeight="1" x14ac:dyDescent="0.2">
      <c r="A65" s="7"/>
      <c r="B65" s="7"/>
      <c r="C65" s="7"/>
      <c r="D65" s="7" t="s">
        <v>141</v>
      </c>
      <c r="E65" s="7"/>
      <c r="F65" s="7"/>
      <c r="G65" s="7"/>
      <c r="H65" s="7"/>
      <c r="I65" s="7"/>
      <c r="J65" s="7"/>
      <c r="K65" s="7"/>
      <c r="L65" s="9" t="s">
        <v>140</v>
      </c>
      <c r="M65" s="43">
        <v>7.7</v>
      </c>
      <c r="N65" s="7"/>
      <c r="O65" s="43">
        <v>8.6999999999999993</v>
      </c>
      <c r="P65" s="7"/>
      <c r="Q65" s="43">
        <v>7.5</v>
      </c>
      <c r="R65" s="7"/>
      <c r="S65" s="43">
        <v>6.8</v>
      </c>
      <c r="T65" s="7"/>
      <c r="U65" s="44">
        <v>10.6</v>
      </c>
      <c r="V65" s="7"/>
      <c r="W65" s="44">
        <v>10.6</v>
      </c>
      <c r="X65" s="7"/>
      <c r="Y65" s="44">
        <v>10.6</v>
      </c>
      <c r="Z65" s="7"/>
      <c r="AA65" s="44">
        <v>13.1</v>
      </c>
      <c r="AB65" s="7"/>
      <c r="AC65" s="43">
        <v>3.6</v>
      </c>
      <c r="AD65" s="7"/>
    </row>
    <row r="66" spans="1:30" ht="16.5" customHeight="1" x14ac:dyDescent="0.2">
      <c r="A66" s="7"/>
      <c r="B66" s="7"/>
      <c r="C66" s="7" t="s">
        <v>144</v>
      </c>
      <c r="D66" s="7"/>
      <c r="E66" s="7"/>
      <c r="F66" s="7"/>
      <c r="G66" s="7"/>
      <c r="H66" s="7"/>
      <c r="I66" s="7"/>
      <c r="J66" s="7"/>
      <c r="K66" s="7"/>
      <c r="L66" s="9" t="s">
        <v>140</v>
      </c>
      <c r="M66" s="43">
        <v>6.7</v>
      </c>
      <c r="N66" s="46">
        <v>1.6</v>
      </c>
      <c r="O66" s="43">
        <v>5.8</v>
      </c>
      <c r="P66" s="46">
        <v>1.6</v>
      </c>
      <c r="Q66" s="43">
        <v>8.5</v>
      </c>
      <c r="R66" s="46">
        <v>2</v>
      </c>
      <c r="S66" s="43">
        <v>6.6</v>
      </c>
      <c r="T66" s="46">
        <v>2</v>
      </c>
      <c r="U66" s="43">
        <v>7</v>
      </c>
      <c r="V66" s="46">
        <v>2.2000000000000002</v>
      </c>
      <c r="W66" s="43">
        <v>8.5</v>
      </c>
      <c r="X66" s="46">
        <v>3.1</v>
      </c>
      <c r="Y66" s="43">
        <v>5.9</v>
      </c>
      <c r="Z66" s="46">
        <v>1.9</v>
      </c>
      <c r="AA66" s="43">
        <v>7.8</v>
      </c>
      <c r="AB66" s="46">
        <v>3.5</v>
      </c>
      <c r="AC66" s="43">
        <v>6.9</v>
      </c>
      <c r="AD66" s="46">
        <v>0.9</v>
      </c>
    </row>
    <row r="67" spans="1:30" ht="16.5" customHeight="1" x14ac:dyDescent="0.2">
      <c r="A67" s="7"/>
      <c r="B67" s="7"/>
      <c r="C67" s="7"/>
      <c r="D67" s="7" t="s">
        <v>141</v>
      </c>
      <c r="E67" s="7"/>
      <c r="F67" s="7"/>
      <c r="G67" s="7"/>
      <c r="H67" s="7"/>
      <c r="I67" s="7"/>
      <c r="J67" s="7"/>
      <c r="K67" s="7"/>
      <c r="L67" s="9" t="s">
        <v>140</v>
      </c>
      <c r="M67" s="44">
        <v>12.4</v>
      </c>
      <c r="N67" s="7"/>
      <c r="O67" s="44">
        <v>14</v>
      </c>
      <c r="P67" s="7"/>
      <c r="Q67" s="44">
        <v>12.1</v>
      </c>
      <c r="R67" s="7"/>
      <c r="S67" s="44">
        <v>15.4</v>
      </c>
      <c r="T67" s="7"/>
      <c r="U67" s="44">
        <v>16.2</v>
      </c>
      <c r="V67" s="7"/>
      <c r="W67" s="44">
        <v>19</v>
      </c>
      <c r="X67" s="7"/>
      <c r="Y67" s="44">
        <v>16.2</v>
      </c>
      <c r="Z67" s="7"/>
      <c r="AA67" s="44">
        <v>22.7</v>
      </c>
      <c r="AB67" s="7"/>
      <c r="AC67" s="43">
        <v>6.4</v>
      </c>
      <c r="AD67" s="7"/>
    </row>
    <row r="68" spans="1:30" ht="16.5" customHeight="1" x14ac:dyDescent="0.2">
      <c r="A68" s="7"/>
      <c r="B68" s="7" t="s">
        <v>147</v>
      </c>
      <c r="C68" s="7"/>
      <c r="D68" s="7"/>
      <c r="E68" s="7"/>
      <c r="F68" s="7"/>
      <c r="G68" s="7"/>
      <c r="H68" s="7"/>
      <c r="I68" s="7"/>
      <c r="J68" s="7"/>
      <c r="K68" s="7"/>
      <c r="L68" s="9"/>
      <c r="M68" s="10"/>
      <c r="N68" s="7"/>
      <c r="O68" s="10"/>
      <c r="P68" s="7"/>
      <c r="Q68" s="10"/>
      <c r="R68" s="7"/>
      <c r="S68" s="10"/>
      <c r="T68" s="7"/>
      <c r="U68" s="10"/>
      <c r="V68" s="7"/>
      <c r="W68" s="10"/>
      <c r="X68" s="7"/>
      <c r="Y68" s="10"/>
      <c r="Z68" s="7"/>
      <c r="AA68" s="10"/>
      <c r="AB68" s="7"/>
      <c r="AC68" s="10"/>
      <c r="AD68" s="7"/>
    </row>
    <row r="69" spans="1:30" ht="16.5" customHeight="1" x14ac:dyDescent="0.2">
      <c r="A69" s="7"/>
      <c r="B69" s="7"/>
      <c r="C69" s="7" t="s">
        <v>139</v>
      </c>
      <c r="D69" s="7"/>
      <c r="E69" s="7"/>
      <c r="F69" s="7"/>
      <c r="G69" s="7"/>
      <c r="H69" s="7"/>
      <c r="I69" s="7"/>
      <c r="J69" s="7"/>
      <c r="K69" s="7"/>
      <c r="L69" s="9" t="s">
        <v>140</v>
      </c>
      <c r="M69" s="43">
        <v>7.8</v>
      </c>
      <c r="N69" s="46">
        <v>2.6</v>
      </c>
      <c r="O69" s="43">
        <v>6.3</v>
      </c>
      <c r="P69" s="46">
        <v>2.8</v>
      </c>
      <c r="Q69" s="44">
        <v>10.199999999999999</v>
      </c>
      <c r="R69" s="46">
        <v>3.5</v>
      </c>
      <c r="S69" s="43">
        <v>6.9</v>
      </c>
      <c r="T69" s="46">
        <v>3.3</v>
      </c>
      <c r="U69" s="38">
        <v>6.2</v>
      </c>
      <c r="V69" s="46">
        <v>3.3</v>
      </c>
      <c r="W69" s="38">
        <v>4.0999999999999996</v>
      </c>
      <c r="X69" s="46">
        <v>3.5</v>
      </c>
      <c r="Y69" s="38">
        <v>3.3</v>
      </c>
      <c r="Z69" s="46">
        <v>1.8</v>
      </c>
      <c r="AA69" s="40" t="s">
        <v>150</v>
      </c>
      <c r="AB69" s="7"/>
      <c r="AC69" s="43">
        <v>7.5</v>
      </c>
      <c r="AD69" s="46">
        <v>1.4</v>
      </c>
    </row>
    <row r="70" spans="1:30" ht="16.5" customHeight="1" x14ac:dyDescent="0.2">
      <c r="A70" s="7"/>
      <c r="B70" s="7"/>
      <c r="C70" s="7"/>
      <c r="D70" s="7" t="s">
        <v>141</v>
      </c>
      <c r="E70" s="7"/>
      <c r="F70" s="7"/>
      <c r="G70" s="7"/>
      <c r="H70" s="7"/>
      <c r="I70" s="7"/>
      <c r="J70" s="7"/>
      <c r="K70" s="7"/>
      <c r="L70" s="9" t="s">
        <v>140</v>
      </c>
      <c r="M70" s="44">
        <v>17</v>
      </c>
      <c r="N70" s="7"/>
      <c r="O70" s="44">
        <v>22.7</v>
      </c>
      <c r="P70" s="7"/>
      <c r="Q70" s="44">
        <v>17.3</v>
      </c>
      <c r="R70" s="7"/>
      <c r="S70" s="44">
        <v>24.2</v>
      </c>
      <c r="T70" s="7"/>
      <c r="U70" s="44">
        <v>26.6</v>
      </c>
      <c r="V70" s="7"/>
      <c r="W70" s="44">
        <v>43.2</v>
      </c>
      <c r="X70" s="7"/>
      <c r="Y70" s="44">
        <v>27.1</v>
      </c>
      <c r="Z70" s="7"/>
      <c r="AA70" s="40" t="s">
        <v>150</v>
      </c>
      <c r="AB70" s="7"/>
      <c r="AC70" s="43">
        <v>9.5</v>
      </c>
      <c r="AD70" s="7"/>
    </row>
    <row r="71" spans="1:30" ht="16.5" customHeight="1" x14ac:dyDescent="0.2">
      <c r="A71" s="7"/>
      <c r="B71" s="7"/>
      <c r="C71" s="7" t="s">
        <v>142</v>
      </c>
      <c r="D71" s="7"/>
      <c r="E71" s="7"/>
      <c r="F71" s="7"/>
      <c r="G71" s="7"/>
      <c r="H71" s="7"/>
      <c r="I71" s="7"/>
      <c r="J71" s="7"/>
      <c r="K71" s="7"/>
      <c r="L71" s="9" t="s">
        <v>140</v>
      </c>
      <c r="M71" s="44">
        <v>68.8</v>
      </c>
      <c r="N71" s="46">
        <v>4.7</v>
      </c>
      <c r="O71" s="44">
        <v>68.5</v>
      </c>
      <c r="P71" s="46">
        <v>5.0999999999999996</v>
      </c>
      <c r="Q71" s="44">
        <v>62.9</v>
      </c>
      <c r="R71" s="46">
        <v>6.4</v>
      </c>
      <c r="S71" s="44">
        <v>68.099999999999994</v>
      </c>
      <c r="T71" s="46">
        <v>6.1</v>
      </c>
      <c r="U71" s="44">
        <v>68.099999999999994</v>
      </c>
      <c r="V71" s="46">
        <v>8.1999999999999993</v>
      </c>
      <c r="W71" s="44">
        <v>77.2</v>
      </c>
      <c r="X71" s="46">
        <v>7.1</v>
      </c>
      <c r="Y71" s="44">
        <v>75.8</v>
      </c>
      <c r="Z71" s="46">
        <v>5.0999999999999996</v>
      </c>
      <c r="AA71" s="39">
        <v>88.4</v>
      </c>
      <c r="AB71" s="42">
        <v>52.1</v>
      </c>
      <c r="AC71" s="44">
        <v>67.7</v>
      </c>
      <c r="AD71" s="46">
        <v>2.9</v>
      </c>
    </row>
    <row r="72" spans="1:30" ht="16.5" customHeight="1" x14ac:dyDescent="0.2">
      <c r="A72" s="7"/>
      <c r="B72" s="7"/>
      <c r="C72" s="7"/>
      <c r="D72" s="7" t="s">
        <v>141</v>
      </c>
      <c r="E72" s="7"/>
      <c r="F72" s="7"/>
      <c r="G72" s="7"/>
      <c r="H72" s="7"/>
      <c r="I72" s="7"/>
      <c r="J72" s="7"/>
      <c r="K72" s="7"/>
      <c r="L72" s="9" t="s">
        <v>140</v>
      </c>
      <c r="M72" s="43">
        <v>3.5</v>
      </c>
      <c r="N72" s="7"/>
      <c r="O72" s="43">
        <v>3.8</v>
      </c>
      <c r="P72" s="7"/>
      <c r="Q72" s="43">
        <v>5.2</v>
      </c>
      <c r="R72" s="7"/>
      <c r="S72" s="43">
        <v>4.5999999999999996</v>
      </c>
      <c r="T72" s="7"/>
      <c r="U72" s="43">
        <v>6.1</v>
      </c>
      <c r="V72" s="7"/>
      <c r="W72" s="43">
        <v>4.7</v>
      </c>
      <c r="X72" s="7"/>
      <c r="Y72" s="43">
        <v>3.4</v>
      </c>
      <c r="Z72" s="7"/>
      <c r="AA72" s="44">
        <v>30.1</v>
      </c>
      <c r="AB72" s="7"/>
      <c r="AC72" s="43">
        <v>2.2000000000000002</v>
      </c>
      <c r="AD72" s="7"/>
    </row>
    <row r="73" spans="1:30" ht="16.5" customHeight="1" x14ac:dyDescent="0.2">
      <c r="A73" s="7"/>
      <c r="B73" s="7"/>
      <c r="C73" s="7" t="s">
        <v>143</v>
      </c>
      <c r="D73" s="7"/>
      <c r="E73" s="7"/>
      <c r="F73" s="7"/>
      <c r="G73" s="7"/>
      <c r="H73" s="7"/>
      <c r="I73" s="7"/>
      <c r="J73" s="7"/>
      <c r="K73" s="7"/>
      <c r="L73" s="9" t="s">
        <v>140</v>
      </c>
      <c r="M73" s="44">
        <v>15</v>
      </c>
      <c r="N73" s="46">
        <v>3.7</v>
      </c>
      <c r="O73" s="44">
        <v>18.899999999999999</v>
      </c>
      <c r="P73" s="46">
        <v>4.4000000000000004</v>
      </c>
      <c r="Q73" s="44">
        <v>18</v>
      </c>
      <c r="R73" s="46">
        <v>5.3</v>
      </c>
      <c r="S73" s="44">
        <v>19.600000000000001</v>
      </c>
      <c r="T73" s="46">
        <v>5.4</v>
      </c>
      <c r="U73" s="44">
        <v>18.399999999999999</v>
      </c>
      <c r="V73" s="46">
        <v>6.4</v>
      </c>
      <c r="W73" s="44">
        <v>12.1</v>
      </c>
      <c r="X73" s="46">
        <v>5.4</v>
      </c>
      <c r="Y73" s="40" t="s">
        <v>150</v>
      </c>
      <c r="Z73" s="7"/>
      <c r="AA73" s="40" t="s">
        <v>150</v>
      </c>
      <c r="AB73" s="7"/>
      <c r="AC73" s="44">
        <v>17.2</v>
      </c>
      <c r="AD73" s="46">
        <v>2.1</v>
      </c>
    </row>
    <row r="74" spans="1:30" ht="16.5" customHeight="1" x14ac:dyDescent="0.2">
      <c r="A74" s="7"/>
      <c r="B74" s="7"/>
      <c r="C74" s="7"/>
      <c r="D74" s="7" t="s">
        <v>141</v>
      </c>
      <c r="E74" s="7"/>
      <c r="F74" s="7"/>
      <c r="G74" s="7"/>
      <c r="H74" s="7"/>
      <c r="I74" s="7"/>
      <c r="J74" s="7"/>
      <c r="K74" s="7"/>
      <c r="L74" s="9" t="s">
        <v>140</v>
      </c>
      <c r="M74" s="44">
        <v>12.5</v>
      </c>
      <c r="N74" s="7"/>
      <c r="O74" s="44">
        <v>11.9</v>
      </c>
      <c r="P74" s="7"/>
      <c r="Q74" s="44">
        <v>14.9</v>
      </c>
      <c r="R74" s="7"/>
      <c r="S74" s="44">
        <v>14.2</v>
      </c>
      <c r="T74" s="7"/>
      <c r="U74" s="44">
        <v>17.899999999999999</v>
      </c>
      <c r="V74" s="7"/>
      <c r="W74" s="44">
        <v>22.7</v>
      </c>
      <c r="X74" s="7"/>
      <c r="Y74" s="40" t="s">
        <v>150</v>
      </c>
      <c r="Z74" s="7"/>
      <c r="AA74" s="40" t="s">
        <v>150</v>
      </c>
      <c r="AB74" s="7"/>
      <c r="AC74" s="43">
        <v>6.2</v>
      </c>
      <c r="AD74" s="7"/>
    </row>
    <row r="75" spans="1:30" ht="16.5" customHeight="1" x14ac:dyDescent="0.2">
      <c r="A75" s="7"/>
      <c r="B75" s="7"/>
      <c r="C75" s="7" t="s">
        <v>144</v>
      </c>
      <c r="D75" s="7"/>
      <c r="E75" s="7"/>
      <c r="F75" s="7"/>
      <c r="G75" s="7"/>
      <c r="H75" s="7"/>
      <c r="I75" s="7"/>
      <c r="J75" s="7"/>
      <c r="K75" s="7"/>
      <c r="L75" s="9" t="s">
        <v>140</v>
      </c>
      <c r="M75" s="43">
        <v>8.5</v>
      </c>
      <c r="N75" s="46">
        <v>3.3</v>
      </c>
      <c r="O75" s="43">
        <v>6.3</v>
      </c>
      <c r="P75" s="46">
        <v>2.5</v>
      </c>
      <c r="Q75" s="43">
        <v>8.9</v>
      </c>
      <c r="R75" s="46">
        <v>4</v>
      </c>
      <c r="S75" s="38">
        <v>5.4</v>
      </c>
      <c r="T75" s="46">
        <v>2.8</v>
      </c>
      <c r="U75" s="38">
        <v>7.3</v>
      </c>
      <c r="V75" s="46">
        <v>4.5</v>
      </c>
      <c r="W75" s="38">
        <v>6.6</v>
      </c>
      <c r="X75" s="46">
        <v>3.9</v>
      </c>
      <c r="Y75" s="40" t="s">
        <v>150</v>
      </c>
      <c r="Z75" s="7"/>
      <c r="AA75" s="40" t="s">
        <v>150</v>
      </c>
      <c r="AB75" s="7"/>
      <c r="AC75" s="43">
        <v>7.5</v>
      </c>
      <c r="AD75" s="46">
        <v>1.7</v>
      </c>
    </row>
    <row r="76" spans="1:30" ht="16.5" customHeight="1" x14ac:dyDescent="0.2">
      <c r="A76" s="13"/>
      <c r="B76" s="13"/>
      <c r="C76" s="13"/>
      <c r="D76" s="13" t="s">
        <v>141</v>
      </c>
      <c r="E76" s="13"/>
      <c r="F76" s="13"/>
      <c r="G76" s="13"/>
      <c r="H76" s="13"/>
      <c r="I76" s="13"/>
      <c r="J76" s="13"/>
      <c r="K76" s="13"/>
      <c r="L76" s="14" t="s">
        <v>140</v>
      </c>
      <c r="M76" s="45">
        <v>19.7</v>
      </c>
      <c r="N76" s="13"/>
      <c r="O76" s="45">
        <v>20.7</v>
      </c>
      <c r="P76" s="13"/>
      <c r="Q76" s="45">
        <v>22.9</v>
      </c>
      <c r="R76" s="13"/>
      <c r="S76" s="45">
        <v>26</v>
      </c>
      <c r="T76" s="13"/>
      <c r="U76" s="45">
        <v>31.2</v>
      </c>
      <c r="V76" s="13"/>
      <c r="W76" s="45">
        <v>29.8</v>
      </c>
      <c r="X76" s="13"/>
      <c r="Y76" s="41" t="s">
        <v>150</v>
      </c>
      <c r="Z76" s="13"/>
      <c r="AA76" s="41" t="s">
        <v>150</v>
      </c>
      <c r="AB76" s="13"/>
      <c r="AC76" s="45">
        <v>11.5</v>
      </c>
      <c r="AD76" s="13"/>
    </row>
    <row r="77" spans="1:30" ht="4.5" customHeight="1" x14ac:dyDescent="0.2">
      <c r="A77" s="25"/>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row>
    <row r="78" spans="1:30" ht="16.5" customHeight="1" x14ac:dyDescent="0.2">
      <c r="A78" s="25"/>
      <c r="B78" s="25"/>
      <c r="C78" s="345" t="s">
        <v>152</v>
      </c>
      <c r="D78" s="345"/>
      <c r="E78" s="345"/>
      <c r="F78" s="345"/>
      <c r="G78" s="345"/>
      <c r="H78" s="345"/>
      <c r="I78" s="345"/>
      <c r="J78" s="345"/>
      <c r="K78" s="345"/>
      <c r="L78" s="345"/>
      <c r="M78" s="345"/>
      <c r="N78" s="345"/>
      <c r="O78" s="345"/>
      <c r="P78" s="345"/>
      <c r="Q78" s="345"/>
      <c r="R78" s="345"/>
      <c r="S78" s="345"/>
      <c r="T78" s="345"/>
      <c r="U78" s="345"/>
      <c r="V78" s="345"/>
      <c r="W78" s="345"/>
      <c r="X78" s="345"/>
      <c r="Y78" s="345"/>
      <c r="Z78" s="345"/>
      <c r="AA78" s="345"/>
      <c r="AB78" s="345"/>
      <c r="AC78" s="345"/>
      <c r="AD78" s="345"/>
    </row>
    <row r="79" spans="1:30" ht="4.5" customHeight="1" x14ac:dyDescent="0.2">
      <c r="A79" s="25"/>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row>
    <row r="80" spans="1:30" ht="16.5" customHeight="1" x14ac:dyDescent="0.2">
      <c r="A80" s="25" t="s">
        <v>79</v>
      </c>
      <c r="B80" s="25"/>
      <c r="C80" s="345" t="s">
        <v>153</v>
      </c>
      <c r="D80" s="345"/>
      <c r="E80" s="345"/>
      <c r="F80" s="345"/>
      <c r="G80" s="345"/>
      <c r="H80" s="345"/>
      <c r="I80" s="345"/>
      <c r="J80" s="345"/>
      <c r="K80" s="345"/>
      <c r="L80" s="345"/>
      <c r="M80" s="345"/>
      <c r="N80" s="345"/>
      <c r="O80" s="345"/>
      <c r="P80" s="345"/>
      <c r="Q80" s="345"/>
      <c r="R80" s="345"/>
      <c r="S80" s="345"/>
      <c r="T80" s="345"/>
      <c r="U80" s="345"/>
      <c r="V80" s="345"/>
      <c r="W80" s="345"/>
      <c r="X80" s="345"/>
      <c r="Y80" s="345"/>
      <c r="Z80" s="345"/>
      <c r="AA80" s="345"/>
      <c r="AB80" s="345"/>
      <c r="AC80" s="345"/>
      <c r="AD80" s="345"/>
    </row>
    <row r="81" spans="1:30" ht="16.5" customHeight="1" x14ac:dyDescent="0.2">
      <c r="A81" s="25" t="s">
        <v>80</v>
      </c>
      <c r="B81" s="25"/>
      <c r="C81" s="345" t="s">
        <v>154</v>
      </c>
      <c r="D81" s="345"/>
      <c r="E81" s="345"/>
      <c r="F81" s="345"/>
      <c r="G81" s="345"/>
      <c r="H81" s="345"/>
      <c r="I81" s="345"/>
      <c r="J81" s="345"/>
      <c r="K81" s="345"/>
      <c r="L81" s="345"/>
      <c r="M81" s="345"/>
      <c r="N81" s="345"/>
      <c r="O81" s="345"/>
      <c r="P81" s="345"/>
      <c r="Q81" s="345"/>
      <c r="R81" s="345"/>
      <c r="S81" s="345"/>
      <c r="T81" s="345"/>
      <c r="U81" s="345"/>
      <c r="V81" s="345"/>
      <c r="W81" s="345"/>
      <c r="X81" s="345"/>
      <c r="Y81" s="345"/>
      <c r="Z81" s="345"/>
      <c r="AA81" s="345"/>
      <c r="AB81" s="345"/>
      <c r="AC81" s="345"/>
      <c r="AD81" s="345"/>
    </row>
    <row r="82" spans="1:30" ht="68.099999999999994" customHeight="1" x14ac:dyDescent="0.2">
      <c r="A82" s="25" t="s">
        <v>81</v>
      </c>
      <c r="B82" s="25"/>
      <c r="C82" s="345" t="s">
        <v>155</v>
      </c>
      <c r="D82" s="345"/>
      <c r="E82" s="345"/>
      <c r="F82" s="345"/>
      <c r="G82" s="345"/>
      <c r="H82" s="345"/>
      <c r="I82" s="345"/>
      <c r="J82" s="345"/>
      <c r="K82" s="345"/>
      <c r="L82" s="345"/>
      <c r="M82" s="345"/>
      <c r="N82" s="345"/>
      <c r="O82" s="345"/>
      <c r="P82" s="345"/>
      <c r="Q82" s="345"/>
      <c r="R82" s="345"/>
      <c r="S82" s="345"/>
      <c r="T82" s="345"/>
      <c r="U82" s="345"/>
      <c r="V82" s="345"/>
      <c r="W82" s="345"/>
      <c r="X82" s="345"/>
      <c r="Y82" s="345"/>
      <c r="Z82" s="345"/>
      <c r="AA82" s="345"/>
      <c r="AB82" s="345"/>
      <c r="AC82" s="345"/>
      <c r="AD82" s="345"/>
    </row>
    <row r="83" spans="1:30" ht="29.45" customHeight="1" x14ac:dyDescent="0.2">
      <c r="A83" s="25" t="s">
        <v>82</v>
      </c>
      <c r="B83" s="25"/>
      <c r="C83" s="345" t="s">
        <v>156</v>
      </c>
      <c r="D83" s="345"/>
      <c r="E83" s="345"/>
      <c r="F83" s="345"/>
      <c r="G83" s="345"/>
      <c r="H83" s="345"/>
      <c r="I83" s="345"/>
      <c r="J83" s="345"/>
      <c r="K83" s="345"/>
      <c r="L83" s="345"/>
      <c r="M83" s="345"/>
      <c r="N83" s="345"/>
      <c r="O83" s="345"/>
      <c r="P83" s="345"/>
      <c r="Q83" s="345"/>
      <c r="R83" s="345"/>
      <c r="S83" s="345"/>
      <c r="T83" s="345"/>
      <c r="U83" s="345"/>
      <c r="V83" s="345"/>
      <c r="W83" s="345"/>
      <c r="X83" s="345"/>
      <c r="Y83" s="345"/>
      <c r="Z83" s="345"/>
      <c r="AA83" s="345"/>
      <c r="AB83" s="345"/>
      <c r="AC83" s="345"/>
      <c r="AD83" s="345"/>
    </row>
    <row r="84" spans="1:30" ht="42.4" customHeight="1" x14ac:dyDescent="0.2">
      <c r="A84" s="25" t="s">
        <v>83</v>
      </c>
      <c r="B84" s="25"/>
      <c r="C84" s="345" t="s">
        <v>157</v>
      </c>
      <c r="D84" s="345"/>
      <c r="E84" s="345"/>
      <c r="F84" s="345"/>
      <c r="G84" s="345"/>
      <c r="H84" s="345"/>
      <c r="I84" s="345"/>
      <c r="J84" s="345"/>
      <c r="K84" s="345"/>
      <c r="L84" s="345"/>
      <c r="M84" s="345"/>
      <c r="N84" s="345"/>
      <c r="O84" s="345"/>
      <c r="P84" s="345"/>
      <c r="Q84" s="345"/>
      <c r="R84" s="345"/>
      <c r="S84" s="345"/>
      <c r="T84" s="345"/>
      <c r="U84" s="345"/>
      <c r="V84" s="345"/>
      <c r="W84" s="345"/>
      <c r="X84" s="345"/>
      <c r="Y84" s="345"/>
      <c r="Z84" s="345"/>
      <c r="AA84" s="345"/>
      <c r="AB84" s="345"/>
      <c r="AC84" s="345"/>
      <c r="AD84" s="345"/>
    </row>
    <row r="85" spans="1:30" ht="55.15" customHeight="1" x14ac:dyDescent="0.2">
      <c r="A85" s="25" t="s">
        <v>84</v>
      </c>
      <c r="B85" s="25"/>
      <c r="C85" s="345" t="s">
        <v>158</v>
      </c>
      <c r="D85" s="345"/>
      <c r="E85" s="345"/>
      <c r="F85" s="345"/>
      <c r="G85" s="345"/>
      <c r="H85" s="345"/>
      <c r="I85" s="345"/>
      <c r="J85" s="345"/>
      <c r="K85" s="345"/>
      <c r="L85" s="345"/>
      <c r="M85" s="345"/>
      <c r="N85" s="345"/>
      <c r="O85" s="345"/>
      <c r="P85" s="345"/>
      <c r="Q85" s="345"/>
      <c r="R85" s="345"/>
      <c r="S85" s="345"/>
      <c r="T85" s="345"/>
      <c r="U85" s="345"/>
      <c r="V85" s="345"/>
      <c r="W85" s="345"/>
      <c r="X85" s="345"/>
      <c r="Y85" s="345"/>
      <c r="Z85" s="345"/>
      <c r="AA85" s="345"/>
      <c r="AB85" s="345"/>
      <c r="AC85" s="345"/>
      <c r="AD85" s="345"/>
    </row>
    <row r="86" spans="1:30" ht="16.5" customHeight="1" x14ac:dyDescent="0.2">
      <c r="A86" s="25"/>
      <c r="B86" s="25"/>
      <c r="C86" s="345" t="s">
        <v>159</v>
      </c>
      <c r="D86" s="345"/>
      <c r="E86" s="345"/>
      <c r="F86" s="345"/>
      <c r="G86" s="345"/>
      <c r="H86" s="345"/>
      <c r="I86" s="345"/>
      <c r="J86" s="345"/>
      <c r="K86" s="345"/>
      <c r="L86" s="345"/>
      <c r="M86" s="345"/>
      <c r="N86" s="345"/>
      <c r="O86" s="345"/>
      <c r="P86" s="345"/>
      <c r="Q86" s="345"/>
      <c r="R86" s="345"/>
      <c r="S86" s="345"/>
      <c r="T86" s="345"/>
      <c r="U86" s="345"/>
      <c r="V86" s="345"/>
      <c r="W86" s="345"/>
      <c r="X86" s="345"/>
      <c r="Y86" s="345"/>
      <c r="Z86" s="345"/>
      <c r="AA86" s="345"/>
      <c r="AB86" s="345"/>
      <c r="AC86" s="345"/>
      <c r="AD86" s="345"/>
    </row>
    <row r="87" spans="1:30" ht="29.45" customHeight="1" x14ac:dyDescent="0.2">
      <c r="A87" s="25" t="s">
        <v>85</v>
      </c>
      <c r="B87" s="25"/>
      <c r="C87" s="345" t="s">
        <v>160</v>
      </c>
      <c r="D87" s="345"/>
      <c r="E87" s="345"/>
      <c r="F87" s="345"/>
      <c r="G87" s="345"/>
      <c r="H87" s="345"/>
      <c r="I87" s="345"/>
      <c r="J87" s="345"/>
      <c r="K87" s="345"/>
      <c r="L87" s="345"/>
      <c r="M87" s="345"/>
      <c r="N87" s="345"/>
      <c r="O87" s="345"/>
      <c r="P87" s="345"/>
      <c r="Q87" s="345"/>
      <c r="R87" s="345"/>
      <c r="S87" s="345"/>
      <c r="T87" s="345"/>
      <c r="U87" s="345"/>
      <c r="V87" s="345"/>
      <c r="W87" s="345"/>
      <c r="X87" s="345"/>
      <c r="Y87" s="345"/>
      <c r="Z87" s="345"/>
      <c r="AA87" s="345"/>
      <c r="AB87" s="345"/>
      <c r="AC87" s="345"/>
      <c r="AD87" s="345"/>
    </row>
    <row r="88" spans="1:30" ht="16.5" customHeight="1" x14ac:dyDescent="0.2">
      <c r="A88" s="25" t="s">
        <v>151</v>
      </c>
      <c r="B88" s="25"/>
      <c r="C88" s="345" t="s">
        <v>161</v>
      </c>
      <c r="D88" s="345"/>
      <c r="E88" s="345"/>
      <c r="F88" s="345"/>
      <c r="G88" s="345"/>
      <c r="H88" s="345"/>
      <c r="I88" s="345"/>
      <c r="J88" s="345"/>
      <c r="K88" s="345"/>
      <c r="L88" s="345"/>
      <c r="M88" s="345"/>
      <c r="N88" s="345"/>
      <c r="O88" s="345"/>
      <c r="P88" s="345"/>
      <c r="Q88" s="345"/>
      <c r="R88" s="345"/>
      <c r="S88" s="345"/>
      <c r="T88" s="345"/>
      <c r="U88" s="345"/>
      <c r="V88" s="345"/>
      <c r="W88" s="345"/>
      <c r="X88" s="345"/>
      <c r="Y88" s="345"/>
      <c r="Z88" s="345"/>
      <c r="AA88" s="345"/>
      <c r="AB88" s="345"/>
      <c r="AC88" s="345"/>
      <c r="AD88" s="345"/>
    </row>
    <row r="89" spans="1:30" ht="4.5" customHeight="1" x14ac:dyDescent="0.2"/>
    <row r="90" spans="1:30" ht="29.45" customHeight="1" x14ac:dyDescent="0.2">
      <c r="A90" s="26" t="s">
        <v>95</v>
      </c>
      <c r="B90" s="25"/>
      <c r="C90" s="25"/>
      <c r="D90" s="25"/>
      <c r="E90" s="345" t="s">
        <v>162</v>
      </c>
      <c r="F90" s="345"/>
      <c r="G90" s="345"/>
      <c r="H90" s="345"/>
      <c r="I90" s="345"/>
      <c r="J90" s="345"/>
      <c r="K90" s="345"/>
      <c r="L90" s="345"/>
      <c r="M90" s="345"/>
      <c r="N90" s="345"/>
      <c r="O90" s="345"/>
      <c r="P90" s="345"/>
      <c r="Q90" s="345"/>
      <c r="R90" s="345"/>
      <c r="S90" s="345"/>
      <c r="T90" s="345"/>
      <c r="U90" s="345"/>
      <c r="V90" s="345"/>
      <c r="W90" s="345"/>
      <c r="X90" s="345"/>
      <c r="Y90" s="345"/>
      <c r="Z90" s="345"/>
      <c r="AA90" s="345"/>
      <c r="AB90" s="345"/>
      <c r="AC90" s="345"/>
      <c r="AD90" s="345"/>
    </row>
  </sheetData>
  <mergeCells count="21">
    <mergeCell ref="E90:AD90"/>
    <mergeCell ref="C84:AD84"/>
    <mergeCell ref="C85:AD85"/>
    <mergeCell ref="C86:AD86"/>
    <mergeCell ref="C87:AD87"/>
    <mergeCell ref="C88:AD88"/>
    <mergeCell ref="C78:AD78"/>
    <mergeCell ref="C80:AD80"/>
    <mergeCell ref="C81:AD81"/>
    <mergeCell ref="C82:AD82"/>
    <mergeCell ref="C83:AD83"/>
    <mergeCell ref="W2:X2"/>
    <mergeCell ref="Y2:Z2"/>
    <mergeCell ref="AA2:AB2"/>
    <mergeCell ref="AC2:AD2"/>
    <mergeCell ref="K1:AD1"/>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EA.3</oddHeader>
    <oddFooter>&amp;L&amp;"Arial"&amp;8REPORT ON
GOVERNMENT
SERVICES 2022&amp;R&amp;"Arial"&amp;8HEALTH SECTOR
OVERVIEW
PAGE &amp;B&amp;P&amp;B</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U65"/>
  <sheetViews>
    <sheetView showGridLines="0" workbookViewId="0"/>
  </sheetViews>
  <sheetFormatPr defaultColWidth="11.42578125" defaultRowHeight="12.75" x14ac:dyDescent="0.2"/>
  <cols>
    <col min="1" max="10" width="1.85546875" customWidth="1"/>
    <col min="11" max="11" width="3.85546875" customWidth="1"/>
    <col min="12" max="12" width="5.42578125" customWidth="1"/>
    <col min="13" max="21" width="8.5703125" customWidth="1"/>
  </cols>
  <sheetData>
    <row r="1" spans="1:21" ht="17.45" customHeight="1" x14ac:dyDescent="0.2">
      <c r="A1" s="8" t="s">
        <v>842</v>
      </c>
      <c r="B1" s="8"/>
      <c r="C1" s="8"/>
      <c r="D1" s="8"/>
      <c r="E1" s="8"/>
      <c r="F1" s="8"/>
      <c r="G1" s="8"/>
      <c r="H1" s="8"/>
      <c r="I1" s="8"/>
      <c r="J1" s="8"/>
      <c r="K1" s="352" t="s">
        <v>843</v>
      </c>
      <c r="L1" s="353"/>
      <c r="M1" s="353"/>
      <c r="N1" s="353"/>
      <c r="O1" s="353"/>
      <c r="P1" s="353"/>
      <c r="Q1" s="353"/>
      <c r="R1" s="353"/>
      <c r="S1" s="353"/>
      <c r="T1" s="353"/>
      <c r="U1" s="353"/>
    </row>
    <row r="2" spans="1:21" ht="16.5" customHeight="1" x14ac:dyDescent="0.2">
      <c r="A2" s="11"/>
      <c r="B2" s="11"/>
      <c r="C2" s="11"/>
      <c r="D2" s="11"/>
      <c r="E2" s="11"/>
      <c r="F2" s="11"/>
      <c r="G2" s="11"/>
      <c r="H2" s="11"/>
      <c r="I2" s="11"/>
      <c r="J2" s="11"/>
      <c r="K2" s="11"/>
      <c r="L2" s="12" t="s">
        <v>59</v>
      </c>
      <c r="M2" s="105" t="s">
        <v>844</v>
      </c>
      <c r="N2" s="105" t="s">
        <v>845</v>
      </c>
      <c r="O2" s="105" t="s">
        <v>846</v>
      </c>
      <c r="P2" s="105" t="s">
        <v>847</v>
      </c>
      <c r="Q2" s="105" t="s">
        <v>848</v>
      </c>
      <c r="R2" s="105" t="s">
        <v>849</v>
      </c>
      <c r="S2" s="105" t="s">
        <v>850</v>
      </c>
      <c r="T2" s="105" t="s">
        <v>851</v>
      </c>
      <c r="U2" s="105" t="s">
        <v>852</v>
      </c>
    </row>
    <row r="3" spans="1:21" ht="16.5" customHeight="1" x14ac:dyDescent="0.2">
      <c r="A3" s="7" t="s">
        <v>513</v>
      </c>
      <c r="B3" s="7"/>
      <c r="C3" s="7"/>
      <c r="D3" s="7"/>
      <c r="E3" s="7"/>
      <c r="F3" s="7"/>
      <c r="G3" s="7"/>
      <c r="H3" s="7"/>
      <c r="I3" s="7"/>
      <c r="J3" s="7"/>
      <c r="K3" s="7"/>
      <c r="L3" s="9"/>
      <c r="M3" s="10"/>
      <c r="N3" s="10"/>
      <c r="O3" s="10"/>
      <c r="P3" s="10"/>
      <c r="Q3" s="10"/>
      <c r="R3" s="10"/>
      <c r="S3" s="10"/>
      <c r="T3" s="10"/>
      <c r="U3" s="10"/>
    </row>
    <row r="4" spans="1:21" ht="16.5" customHeight="1" x14ac:dyDescent="0.2">
      <c r="A4" s="7"/>
      <c r="B4" s="7" t="s">
        <v>853</v>
      </c>
      <c r="C4" s="7"/>
      <c r="D4" s="7"/>
      <c r="E4" s="7"/>
      <c r="F4" s="7"/>
      <c r="G4" s="7"/>
      <c r="H4" s="7"/>
      <c r="I4" s="7"/>
      <c r="J4" s="7"/>
      <c r="K4" s="7"/>
      <c r="L4" s="9" t="s">
        <v>76</v>
      </c>
      <c r="M4" s="290">
        <v>96013</v>
      </c>
      <c r="N4" s="290">
        <v>73926</v>
      </c>
      <c r="O4" s="290">
        <v>59921</v>
      </c>
      <c r="P4" s="290">
        <v>32680</v>
      </c>
      <c r="Q4" s="290">
        <v>18588</v>
      </c>
      <c r="R4" s="294">
        <v>5825</v>
      </c>
      <c r="S4" s="294">
        <v>5390</v>
      </c>
      <c r="T4" s="294">
        <v>3785</v>
      </c>
      <c r="U4" s="293">
        <v>296153</v>
      </c>
    </row>
    <row r="5" spans="1:21" ht="16.5" customHeight="1" x14ac:dyDescent="0.2">
      <c r="A5" s="7"/>
      <c r="B5" s="7" t="s">
        <v>854</v>
      </c>
      <c r="C5" s="7"/>
      <c r="D5" s="7"/>
      <c r="E5" s="7"/>
      <c r="F5" s="7"/>
      <c r="G5" s="7"/>
      <c r="H5" s="7"/>
      <c r="I5" s="7"/>
      <c r="J5" s="7"/>
      <c r="K5" s="7"/>
      <c r="L5" s="9" t="s">
        <v>76</v>
      </c>
      <c r="M5" s="289">
        <v>554</v>
      </c>
      <c r="N5" s="289">
        <v>383</v>
      </c>
      <c r="O5" s="289">
        <v>431</v>
      </c>
      <c r="P5" s="289">
        <v>254</v>
      </c>
      <c r="Q5" s="292">
        <v>62</v>
      </c>
      <c r="R5" s="292">
        <v>45</v>
      </c>
      <c r="S5" s="292">
        <v>22</v>
      </c>
      <c r="T5" s="292">
        <v>33</v>
      </c>
      <c r="U5" s="294">
        <v>1784</v>
      </c>
    </row>
    <row r="6" spans="1:21" ht="16.5" customHeight="1" x14ac:dyDescent="0.2">
      <c r="A6" s="7"/>
      <c r="B6" s="7" t="s">
        <v>48</v>
      </c>
      <c r="C6" s="7"/>
      <c r="D6" s="7"/>
      <c r="E6" s="7"/>
      <c r="F6" s="7"/>
      <c r="G6" s="7"/>
      <c r="H6" s="7"/>
      <c r="I6" s="7"/>
      <c r="J6" s="7"/>
      <c r="K6" s="7"/>
      <c r="L6" s="9"/>
      <c r="M6" s="10"/>
      <c r="N6" s="10"/>
      <c r="O6" s="10"/>
      <c r="P6" s="10"/>
      <c r="Q6" s="10"/>
      <c r="R6" s="10"/>
      <c r="S6" s="10"/>
      <c r="T6" s="10"/>
      <c r="U6" s="10"/>
    </row>
    <row r="7" spans="1:21" ht="16.5" customHeight="1" x14ac:dyDescent="0.2">
      <c r="A7" s="7"/>
      <c r="B7" s="7"/>
      <c r="C7" s="7" t="s">
        <v>855</v>
      </c>
      <c r="D7" s="7"/>
      <c r="E7" s="7"/>
      <c r="F7" s="7"/>
      <c r="G7" s="7"/>
      <c r="H7" s="7"/>
      <c r="I7" s="7"/>
      <c r="J7" s="7"/>
      <c r="K7" s="7"/>
      <c r="L7" s="9" t="s">
        <v>386</v>
      </c>
      <c r="M7" s="295">
        <v>5.8</v>
      </c>
      <c r="N7" s="295">
        <v>5.2</v>
      </c>
      <c r="O7" s="295">
        <v>7.2</v>
      </c>
      <c r="P7" s="295">
        <v>7.8</v>
      </c>
      <c r="Q7" s="295">
        <v>3.3</v>
      </c>
      <c r="R7" s="295">
        <v>7.7</v>
      </c>
      <c r="S7" s="295">
        <v>4.0999999999999996</v>
      </c>
      <c r="T7" s="295">
        <v>8.6999999999999993</v>
      </c>
      <c r="U7" s="295">
        <v>6</v>
      </c>
    </row>
    <row r="8" spans="1:21" ht="16.5" customHeight="1" x14ac:dyDescent="0.2">
      <c r="A8" s="7" t="s">
        <v>69</v>
      </c>
      <c r="B8" s="7"/>
      <c r="C8" s="7"/>
      <c r="D8" s="7"/>
      <c r="E8" s="7"/>
      <c r="F8" s="7"/>
      <c r="G8" s="7"/>
      <c r="H8" s="7"/>
      <c r="I8" s="7"/>
      <c r="J8" s="7"/>
      <c r="K8" s="7"/>
      <c r="L8" s="9"/>
      <c r="M8" s="10"/>
      <c r="N8" s="10"/>
      <c r="O8" s="10"/>
      <c r="P8" s="10"/>
      <c r="Q8" s="10"/>
      <c r="R8" s="10"/>
      <c r="S8" s="10"/>
      <c r="T8" s="10"/>
      <c r="U8" s="10"/>
    </row>
    <row r="9" spans="1:21" ht="16.5" customHeight="1" x14ac:dyDescent="0.2">
      <c r="A9" s="7"/>
      <c r="B9" s="7" t="s">
        <v>853</v>
      </c>
      <c r="C9" s="7"/>
      <c r="D9" s="7"/>
      <c r="E9" s="7"/>
      <c r="F9" s="7"/>
      <c r="G9" s="7"/>
      <c r="H9" s="7"/>
      <c r="I9" s="7"/>
      <c r="J9" s="7"/>
      <c r="K9" s="7"/>
      <c r="L9" s="9" t="s">
        <v>76</v>
      </c>
      <c r="M9" s="290">
        <v>99378</v>
      </c>
      <c r="N9" s="290">
        <v>77606</v>
      </c>
      <c r="O9" s="290">
        <v>62173</v>
      </c>
      <c r="P9" s="290">
        <v>33747</v>
      </c>
      <c r="Q9" s="290">
        <v>19572</v>
      </c>
      <c r="R9" s="294">
        <v>5776</v>
      </c>
      <c r="S9" s="294">
        <v>5543</v>
      </c>
      <c r="T9" s="294">
        <v>3700</v>
      </c>
      <c r="U9" s="293">
        <v>307518</v>
      </c>
    </row>
    <row r="10" spans="1:21" ht="16.5" customHeight="1" x14ac:dyDescent="0.2">
      <c r="A10" s="7"/>
      <c r="B10" s="7" t="s">
        <v>854</v>
      </c>
      <c r="C10" s="7"/>
      <c r="D10" s="7"/>
      <c r="E10" s="7"/>
      <c r="F10" s="7"/>
      <c r="G10" s="7"/>
      <c r="H10" s="7"/>
      <c r="I10" s="7"/>
      <c r="J10" s="7"/>
      <c r="K10" s="7"/>
      <c r="L10" s="9" t="s">
        <v>76</v>
      </c>
      <c r="M10" s="289">
        <v>472</v>
      </c>
      <c r="N10" s="289">
        <v>386</v>
      </c>
      <c r="O10" s="289">
        <v>438</v>
      </c>
      <c r="P10" s="289">
        <v>208</v>
      </c>
      <c r="Q10" s="292">
        <v>82</v>
      </c>
      <c r="R10" s="292">
        <v>35</v>
      </c>
      <c r="S10" s="292">
        <v>23</v>
      </c>
      <c r="T10" s="292">
        <v>42</v>
      </c>
      <c r="U10" s="294">
        <v>1686</v>
      </c>
    </row>
    <row r="11" spans="1:21" ht="16.5" customHeight="1" x14ac:dyDescent="0.2">
      <c r="A11" s="7"/>
      <c r="B11" s="7" t="s">
        <v>48</v>
      </c>
      <c r="C11" s="7"/>
      <c r="D11" s="7"/>
      <c r="E11" s="7"/>
      <c r="F11" s="7"/>
      <c r="G11" s="7"/>
      <c r="H11" s="7"/>
      <c r="I11" s="7"/>
      <c r="J11" s="7"/>
      <c r="K11" s="7"/>
      <c r="L11" s="9"/>
      <c r="M11" s="10"/>
      <c r="N11" s="10"/>
      <c r="O11" s="10"/>
      <c r="P11" s="10"/>
      <c r="Q11" s="10"/>
      <c r="R11" s="10"/>
      <c r="S11" s="10"/>
      <c r="T11" s="10"/>
      <c r="U11" s="10"/>
    </row>
    <row r="12" spans="1:21" ht="16.5" customHeight="1" x14ac:dyDescent="0.2">
      <c r="A12" s="7"/>
      <c r="B12" s="7"/>
      <c r="C12" s="7" t="s">
        <v>855</v>
      </c>
      <c r="D12" s="7"/>
      <c r="E12" s="7"/>
      <c r="F12" s="7"/>
      <c r="G12" s="7"/>
      <c r="H12" s="7"/>
      <c r="I12" s="7"/>
      <c r="J12" s="7"/>
      <c r="K12" s="7"/>
      <c r="L12" s="9" t="s">
        <v>386</v>
      </c>
      <c r="M12" s="295">
        <v>4.7</v>
      </c>
      <c r="N12" s="295">
        <v>5</v>
      </c>
      <c r="O12" s="295">
        <v>7</v>
      </c>
      <c r="P12" s="295">
        <v>6.2</v>
      </c>
      <c r="Q12" s="295">
        <v>4.2</v>
      </c>
      <c r="R12" s="295">
        <v>6.1</v>
      </c>
      <c r="S12" s="295">
        <v>4.0999999999999996</v>
      </c>
      <c r="T12" s="291">
        <v>11.4</v>
      </c>
      <c r="U12" s="295">
        <v>5.5</v>
      </c>
    </row>
    <row r="13" spans="1:21" ht="16.5" customHeight="1" x14ac:dyDescent="0.2">
      <c r="A13" s="7" t="s">
        <v>113</v>
      </c>
      <c r="B13" s="7"/>
      <c r="C13" s="7"/>
      <c r="D13" s="7"/>
      <c r="E13" s="7"/>
      <c r="F13" s="7"/>
      <c r="G13" s="7"/>
      <c r="H13" s="7"/>
      <c r="I13" s="7"/>
      <c r="J13" s="7"/>
      <c r="K13" s="7"/>
      <c r="L13" s="9"/>
      <c r="M13" s="10"/>
      <c r="N13" s="10"/>
      <c r="O13" s="10"/>
      <c r="P13" s="10"/>
      <c r="Q13" s="10"/>
      <c r="R13" s="10"/>
      <c r="S13" s="10"/>
      <c r="T13" s="10"/>
      <c r="U13" s="10"/>
    </row>
    <row r="14" spans="1:21" ht="16.5" customHeight="1" x14ac:dyDescent="0.2">
      <c r="A14" s="7"/>
      <c r="B14" s="7" t="s">
        <v>853</v>
      </c>
      <c r="C14" s="7"/>
      <c r="D14" s="7"/>
      <c r="E14" s="7"/>
      <c r="F14" s="7"/>
      <c r="G14" s="7"/>
      <c r="H14" s="7"/>
      <c r="I14" s="7"/>
      <c r="J14" s="7"/>
      <c r="K14" s="7"/>
      <c r="L14" s="9" t="s">
        <v>76</v>
      </c>
      <c r="M14" s="293">
        <v>107861</v>
      </c>
      <c r="N14" s="290">
        <v>78930</v>
      </c>
      <c r="O14" s="290">
        <v>62263</v>
      </c>
      <c r="P14" s="290">
        <v>33466</v>
      </c>
      <c r="Q14" s="290">
        <v>19177</v>
      </c>
      <c r="R14" s="294">
        <v>5587</v>
      </c>
      <c r="S14" s="294">
        <v>5406</v>
      </c>
      <c r="T14" s="294">
        <v>4095</v>
      </c>
      <c r="U14" s="293">
        <v>316829</v>
      </c>
    </row>
    <row r="15" spans="1:21" ht="16.5" customHeight="1" x14ac:dyDescent="0.2">
      <c r="A15" s="7"/>
      <c r="B15" s="7" t="s">
        <v>854</v>
      </c>
      <c r="C15" s="7"/>
      <c r="D15" s="7"/>
      <c r="E15" s="7"/>
      <c r="F15" s="7"/>
      <c r="G15" s="7"/>
      <c r="H15" s="7"/>
      <c r="I15" s="7"/>
      <c r="J15" s="7"/>
      <c r="K15" s="7"/>
      <c r="L15" s="9" t="s">
        <v>76</v>
      </c>
      <c r="M15" s="289">
        <v>518</v>
      </c>
      <c r="N15" s="289">
        <v>442</v>
      </c>
      <c r="O15" s="289">
        <v>332</v>
      </c>
      <c r="P15" s="289">
        <v>209</v>
      </c>
      <c r="Q15" s="292">
        <v>64</v>
      </c>
      <c r="R15" s="292">
        <v>40</v>
      </c>
      <c r="S15" s="292">
        <v>32</v>
      </c>
      <c r="T15" s="292">
        <v>45</v>
      </c>
      <c r="U15" s="294">
        <v>1682</v>
      </c>
    </row>
    <row r="16" spans="1:21" ht="16.5" customHeight="1" x14ac:dyDescent="0.2">
      <c r="A16" s="7"/>
      <c r="B16" s="7" t="s">
        <v>48</v>
      </c>
      <c r="C16" s="7"/>
      <c r="D16" s="7"/>
      <c r="E16" s="7"/>
      <c r="F16" s="7"/>
      <c r="G16" s="7"/>
      <c r="H16" s="7"/>
      <c r="I16" s="7"/>
      <c r="J16" s="7"/>
      <c r="K16" s="7"/>
      <c r="L16" s="9"/>
      <c r="M16" s="10"/>
      <c r="N16" s="10"/>
      <c r="O16" s="10"/>
      <c r="P16" s="10"/>
      <c r="Q16" s="10"/>
      <c r="R16" s="10"/>
      <c r="S16" s="10"/>
      <c r="T16" s="10"/>
      <c r="U16" s="10"/>
    </row>
    <row r="17" spans="1:21" ht="16.5" customHeight="1" x14ac:dyDescent="0.2">
      <c r="A17" s="7"/>
      <c r="B17" s="7"/>
      <c r="C17" s="7" t="s">
        <v>855</v>
      </c>
      <c r="D17" s="7"/>
      <c r="E17" s="7"/>
      <c r="F17" s="7"/>
      <c r="G17" s="7"/>
      <c r="H17" s="7"/>
      <c r="I17" s="7"/>
      <c r="J17" s="7"/>
      <c r="K17" s="7"/>
      <c r="L17" s="9" t="s">
        <v>386</v>
      </c>
      <c r="M17" s="295">
        <v>4.8</v>
      </c>
      <c r="N17" s="295">
        <v>5.6</v>
      </c>
      <c r="O17" s="295">
        <v>5.3</v>
      </c>
      <c r="P17" s="295">
        <v>6.2</v>
      </c>
      <c r="Q17" s="295">
        <v>3.3</v>
      </c>
      <c r="R17" s="295">
        <v>7.2</v>
      </c>
      <c r="S17" s="295">
        <v>5.9</v>
      </c>
      <c r="T17" s="291">
        <v>11</v>
      </c>
      <c r="U17" s="295">
        <v>5.3</v>
      </c>
    </row>
    <row r="18" spans="1:21" ht="16.5" customHeight="1" x14ac:dyDescent="0.2">
      <c r="A18" s="7" t="s">
        <v>114</v>
      </c>
      <c r="B18" s="7"/>
      <c r="C18" s="7"/>
      <c r="D18" s="7"/>
      <c r="E18" s="7"/>
      <c r="F18" s="7"/>
      <c r="G18" s="7"/>
      <c r="H18" s="7"/>
      <c r="I18" s="7"/>
      <c r="J18" s="7"/>
      <c r="K18" s="7"/>
      <c r="L18" s="9"/>
      <c r="M18" s="10"/>
      <c r="N18" s="10"/>
      <c r="O18" s="10"/>
      <c r="P18" s="10"/>
      <c r="Q18" s="10"/>
      <c r="R18" s="10"/>
      <c r="S18" s="10"/>
      <c r="T18" s="10"/>
      <c r="U18" s="10"/>
    </row>
    <row r="19" spans="1:21" ht="16.5" customHeight="1" x14ac:dyDescent="0.2">
      <c r="A19" s="7"/>
      <c r="B19" s="7" t="s">
        <v>853</v>
      </c>
      <c r="C19" s="7"/>
      <c r="D19" s="7"/>
      <c r="E19" s="7"/>
      <c r="F19" s="7"/>
      <c r="G19" s="7"/>
      <c r="H19" s="7"/>
      <c r="I19" s="7"/>
      <c r="J19" s="7"/>
      <c r="K19" s="7"/>
      <c r="L19" s="9" t="s">
        <v>76</v>
      </c>
      <c r="M19" s="290">
        <v>97082</v>
      </c>
      <c r="N19" s="290">
        <v>82565</v>
      </c>
      <c r="O19" s="290">
        <v>61548</v>
      </c>
      <c r="P19" s="290">
        <v>34734</v>
      </c>
      <c r="Q19" s="290">
        <v>19132</v>
      </c>
      <c r="R19" s="294">
        <v>5648</v>
      </c>
      <c r="S19" s="294">
        <v>6247</v>
      </c>
      <c r="T19" s="294">
        <v>3916</v>
      </c>
      <c r="U19" s="293">
        <v>310902</v>
      </c>
    </row>
    <row r="20" spans="1:21" ht="16.5" customHeight="1" x14ac:dyDescent="0.2">
      <c r="A20" s="7"/>
      <c r="B20" s="7" t="s">
        <v>854</v>
      </c>
      <c r="C20" s="7"/>
      <c r="D20" s="7"/>
      <c r="E20" s="7"/>
      <c r="F20" s="7"/>
      <c r="G20" s="7"/>
      <c r="H20" s="7"/>
      <c r="I20" s="7"/>
      <c r="J20" s="7"/>
      <c r="K20" s="7"/>
      <c r="L20" s="9" t="s">
        <v>76</v>
      </c>
      <c r="M20" s="289">
        <v>491</v>
      </c>
      <c r="N20" s="289">
        <v>471</v>
      </c>
      <c r="O20" s="289">
        <v>390</v>
      </c>
      <c r="P20" s="289">
        <v>236</v>
      </c>
      <c r="Q20" s="292">
        <v>60</v>
      </c>
      <c r="R20" s="292">
        <v>38</v>
      </c>
      <c r="S20" s="292">
        <v>40</v>
      </c>
      <c r="T20" s="292">
        <v>34</v>
      </c>
      <c r="U20" s="294">
        <v>1760</v>
      </c>
    </row>
    <row r="21" spans="1:21" ht="16.5" customHeight="1" x14ac:dyDescent="0.2">
      <c r="A21" s="7"/>
      <c r="B21" s="7" t="s">
        <v>48</v>
      </c>
      <c r="C21" s="7"/>
      <c r="D21" s="7"/>
      <c r="E21" s="7"/>
      <c r="F21" s="7"/>
      <c r="G21" s="7"/>
      <c r="H21" s="7"/>
      <c r="I21" s="7"/>
      <c r="J21" s="7"/>
      <c r="K21" s="7"/>
      <c r="L21" s="9"/>
      <c r="M21" s="10"/>
      <c r="N21" s="10"/>
      <c r="O21" s="10"/>
      <c r="P21" s="10"/>
      <c r="Q21" s="10"/>
      <c r="R21" s="10"/>
      <c r="S21" s="10"/>
      <c r="T21" s="10"/>
      <c r="U21" s="10"/>
    </row>
    <row r="22" spans="1:21" ht="16.5" customHeight="1" x14ac:dyDescent="0.2">
      <c r="A22" s="7"/>
      <c r="B22" s="7"/>
      <c r="C22" s="7" t="s">
        <v>855</v>
      </c>
      <c r="D22" s="7"/>
      <c r="E22" s="7"/>
      <c r="F22" s="7"/>
      <c r="G22" s="7"/>
      <c r="H22" s="7"/>
      <c r="I22" s="7"/>
      <c r="J22" s="7"/>
      <c r="K22" s="7"/>
      <c r="L22" s="9" t="s">
        <v>386</v>
      </c>
      <c r="M22" s="295">
        <v>5.0999999999999996</v>
      </c>
      <c r="N22" s="295">
        <v>5.7</v>
      </c>
      <c r="O22" s="295">
        <v>6.3</v>
      </c>
      <c r="P22" s="295">
        <v>6.8</v>
      </c>
      <c r="Q22" s="295">
        <v>3.1</v>
      </c>
      <c r="R22" s="295">
        <v>6.7</v>
      </c>
      <c r="S22" s="295">
        <v>6.4</v>
      </c>
      <c r="T22" s="295">
        <v>8.6999999999999993</v>
      </c>
      <c r="U22" s="295">
        <v>5.7</v>
      </c>
    </row>
    <row r="23" spans="1:21" ht="16.5" customHeight="1" x14ac:dyDescent="0.2">
      <c r="A23" s="7" t="s">
        <v>115</v>
      </c>
      <c r="B23" s="7"/>
      <c r="C23" s="7"/>
      <c r="D23" s="7"/>
      <c r="E23" s="7"/>
      <c r="F23" s="7"/>
      <c r="G23" s="7"/>
      <c r="H23" s="7"/>
      <c r="I23" s="7"/>
      <c r="J23" s="7"/>
      <c r="K23" s="7"/>
      <c r="L23" s="9"/>
      <c r="M23" s="10"/>
      <c r="N23" s="10"/>
      <c r="O23" s="10"/>
      <c r="P23" s="10"/>
      <c r="Q23" s="10"/>
      <c r="R23" s="10"/>
      <c r="S23" s="10"/>
      <c r="T23" s="10"/>
      <c r="U23" s="10"/>
    </row>
    <row r="24" spans="1:21" ht="16.5" customHeight="1" x14ac:dyDescent="0.2">
      <c r="A24" s="7"/>
      <c r="B24" s="7" t="s">
        <v>853</v>
      </c>
      <c r="C24" s="7"/>
      <c r="D24" s="7"/>
      <c r="E24" s="7"/>
      <c r="F24" s="7"/>
      <c r="G24" s="7"/>
      <c r="H24" s="7"/>
      <c r="I24" s="7"/>
      <c r="J24" s="7"/>
      <c r="K24" s="7"/>
      <c r="L24" s="9" t="s">
        <v>76</v>
      </c>
      <c r="M24" s="290">
        <v>96548</v>
      </c>
      <c r="N24" s="290">
        <v>83352</v>
      </c>
      <c r="O24" s="290">
        <v>62247</v>
      </c>
      <c r="P24" s="290">
        <v>35655</v>
      </c>
      <c r="Q24" s="290">
        <v>19840</v>
      </c>
      <c r="R24" s="294">
        <v>6017</v>
      </c>
      <c r="S24" s="294">
        <v>5174</v>
      </c>
      <c r="T24" s="294">
        <v>3955</v>
      </c>
      <c r="U24" s="293">
        <v>312828</v>
      </c>
    </row>
    <row r="25" spans="1:21" ht="16.5" customHeight="1" x14ac:dyDescent="0.2">
      <c r="A25" s="7"/>
      <c r="B25" s="7" t="s">
        <v>854</v>
      </c>
      <c r="C25" s="7"/>
      <c r="D25" s="7"/>
      <c r="E25" s="7"/>
      <c r="F25" s="7"/>
      <c r="G25" s="7"/>
      <c r="H25" s="7"/>
      <c r="I25" s="7"/>
      <c r="J25" s="7"/>
      <c r="K25" s="7"/>
      <c r="L25" s="9" t="s">
        <v>76</v>
      </c>
      <c r="M25" s="289">
        <v>465</v>
      </c>
      <c r="N25" s="289">
        <v>460</v>
      </c>
      <c r="O25" s="289">
        <v>406</v>
      </c>
      <c r="P25" s="289">
        <v>226</v>
      </c>
      <c r="Q25" s="292">
        <v>68</v>
      </c>
      <c r="R25" s="292">
        <v>49</v>
      </c>
      <c r="S25" s="292">
        <v>22</v>
      </c>
      <c r="T25" s="292">
        <v>28</v>
      </c>
      <c r="U25" s="294">
        <v>1724</v>
      </c>
    </row>
    <row r="26" spans="1:21" ht="16.5" customHeight="1" x14ac:dyDescent="0.2">
      <c r="A26" s="7"/>
      <c r="B26" s="7" t="s">
        <v>48</v>
      </c>
      <c r="C26" s="7"/>
      <c r="D26" s="7"/>
      <c r="E26" s="7"/>
      <c r="F26" s="7"/>
      <c r="G26" s="7"/>
      <c r="H26" s="7"/>
      <c r="I26" s="7"/>
      <c r="J26" s="7"/>
      <c r="K26" s="7"/>
      <c r="L26" s="9"/>
      <c r="M26" s="10"/>
      <c r="N26" s="10"/>
      <c r="O26" s="10"/>
      <c r="P26" s="10"/>
      <c r="Q26" s="10"/>
      <c r="R26" s="10"/>
      <c r="S26" s="10"/>
      <c r="T26" s="10"/>
      <c r="U26" s="10"/>
    </row>
    <row r="27" spans="1:21" ht="16.5" customHeight="1" x14ac:dyDescent="0.2">
      <c r="A27" s="7"/>
      <c r="B27" s="7"/>
      <c r="C27" s="7" t="s">
        <v>855</v>
      </c>
      <c r="D27" s="7"/>
      <c r="E27" s="7"/>
      <c r="F27" s="7"/>
      <c r="G27" s="7"/>
      <c r="H27" s="7"/>
      <c r="I27" s="7"/>
      <c r="J27" s="7"/>
      <c r="K27" s="7"/>
      <c r="L27" s="9" t="s">
        <v>386</v>
      </c>
      <c r="M27" s="295">
        <v>4.8</v>
      </c>
      <c r="N27" s="295">
        <v>5.5</v>
      </c>
      <c r="O27" s="295">
        <v>6.5</v>
      </c>
      <c r="P27" s="295">
        <v>6.3</v>
      </c>
      <c r="Q27" s="295">
        <v>3.4</v>
      </c>
      <c r="R27" s="295">
        <v>8.1</v>
      </c>
      <c r="S27" s="295">
        <v>4.3</v>
      </c>
      <c r="T27" s="295">
        <v>7.1</v>
      </c>
      <c r="U27" s="295">
        <v>5.5</v>
      </c>
    </row>
    <row r="28" spans="1:21" ht="16.5" customHeight="1" x14ac:dyDescent="0.2">
      <c r="A28" s="7" t="s">
        <v>116</v>
      </c>
      <c r="B28" s="7"/>
      <c r="C28" s="7"/>
      <c r="D28" s="7"/>
      <c r="E28" s="7"/>
      <c r="F28" s="7"/>
      <c r="G28" s="7"/>
      <c r="H28" s="7"/>
      <c r="I28" s="7"/>
      <c r="J28" s="7"/>
      <c r="K28" s="7"/>
      <c r="L28" s="9"/>
      <c r="M28" s="10"/>
      <c r="N28" s="10"/>
      <c r="O28" s="10"/>
      <c r="P28" s="10"/>
      <c r="Q28" s="10"/>
      <c r="R28" s="10"/>
      <c r="S28" s="10"/>
      <c r="T28" s="10"/>
      <c r="U28" s="10"/>
    </row>
    <row r="29" spans="1:21" ht="16.5" customHeight="1" x14ac:dyDescent="0.2">
      <c r="A29" s="7"/>
      <c r="B29" s="7" t="s">
        <v>853</v>
      </c>
      <c r="C29" s="7"/>
      <c r="D29" s="7"/>
      <c r="E29" s="7"/>
      <c r="F29" s="7"/>
      <c r="G29" s="7"/>
      <c r="H29" s="7"/>
      <c r="I29" s="7"/>
      <c r="J29" s="7"/>
      <c r="K29" s="7"/>
      <c r="L29" s="9" t="s">
        <v>76</v>
      </c>
      <c r="M29" s="293">
        <v>100619</v>
      </c>
      <c r="N29" s="290">
        <v>73916</v>
      </c>
      <c r="O29" s="290">
        <v>62145</v>
      </c>
      <c r="P29" s="290">
        <v>35377</v>
      </c>
      <c r="Q29" s="290">
        <v>19671</v>
      </c>
      <c r="R29" s="294">
        <v>5718</v>
      </c>
      <c r="S29" s="294">
        <v>5570</v>
      </c>
      <c r="T29" s="294">
        <v>4042</v>
      </c>
      <c r="U29" s="293">
        <v>307095</v>
      </c>
    </row>
    <row r="30" spans="1:21" ht="16.5" customHeight="1" x14ac:dyDescent="0.2">
      <c r="A30" s="7"/>
      <c r="B30" s="7" t="s">
        <v>854</v>
      </c>
      <c r="C30" s="7"/>
      <c r="D30" s="7"/>
      <c r="E30" s="7"/>
      <c r="F30" s="7"/>
      <c r="G30" s="7"/>
      <c r="H30" s="7"/>
      <c r="I30" s="7"/>
      <c r="J30" s="7"/>
      <c r="K30" s="7"/>
      <c r="L30" s="9" t="s">
        <v>76</v>
      </c>
      <c r="M30" s="289">
        <v>540</v>
      </c>
      <c r="N30" s="289">
        <v>348</v>
      </c>
      <c r="O30" s="289">
        <v>400</v>
      </c>
      <c r="P30" s="289">
        <v>242</v>
      </c>
      <c r="Q30" s="292">
        <v>84</v>
      </c>
      <c r="R30" s="292">
        <v>38</v>
      </c>
      <c r="S30" s="292">
        <v>28</v>
      </c>
      <c r="T30" s="292">
        <v>38</v>
      </c>
      <c r="U30" s="294">
        <v>1718</v>
      </c>
    </row>
    <row r="31" spans="1:21" ht="16.5" customHeight="1" x14ac:dyDescent="0.2">
      <c r="A31" s="7"/>
      <c r="B31" s="7" t="s">
        <v>48</v>
      </c>
      <c r="C31" s="7"/>
      <c r="D31" s="7"/>
      <c r="E31" s="7"/>
      <c r="F31" s="7"/>
      <c r="G31" s="7"/>
      <c r="H31" s="7"/>
      <c r="I31" s="7"/>
      <c r="J31" s="7"/>
      <c r="K31" s="7"/>
      <c r="L31" s="9"/>
      <c r="M31" s="10"/>
      <c r="N31" s="10"/>
      <c r="O31" s="10"/>
      <c r="P31" s="10"/>
      <c r="Q31" s="10"/>
      <c r="R31" s="10"/>
      <c r="S31" s="10"/>
      <c r="T31" s="10"/>
      <c r="U31" s="10"/>
    </row>
    <row r="32" spans="1:21" ht="16.5" customHeight="1" x14ac:dyDescent="0.2">
      <c r="A32" s="7"/>
      <c r="B32" s="7"/>
      <c r="C32" s="7" t="s">
        <v>855</v>
      </c>
      <c r="D32" s="7"/>
      <c r="E32" s="7"/>
      <c r="F32" s="7"/>
      <c r="G32" s="7"/>
      <c r="H32" s="7"/>
      <c r="I32" s="7"/>
      <c r="J32" s="7"/>
      <c r="K32" s="7"/>
      <c r="L32" s="9" t="s">
        <v>386</v>
      </c>
      <c r="M32" s="295">
        <v>5.4</v>
      </c>
      <c r="N32" s="295">
        <v>4.7</v>
      </c>
      <c r="O32" s="295">
        <v>6.4</v>
      </c>
      <c r="P32" s="295">
        <v>6.8</v>
      </c>
      <c r="Q32" s="295">
        <v>4.3</v>
      </c>
      <c r="R32" s="295">
        <v>6.6</v>
      </c>
      <c r="S32" s="295">
        <v>5</v>
      </c>
      <c r="T32" s="295">
        <v>9.4</v>
      </c>
      <c r="U32" s="295">
        <v>5.6</v>
      </c>
    </row>
    <row r="33" spans="1:21" ht="16.5" customHeight="1" x14ac:dyDescent="0.2">
      <c r="A33" s="7" t="s">
        <v>117</v>
      </c>
      <c r="B33" s="7"/>
      <c r="C33" s="7"/>
      <c r="D33" s="7"/>
      <c r="E33" s="7"/>
      <c r="F33" s="7"/>
      <c r="G33" s="7"/>
      <c r="H33" s="7"/>
      <c r="I33" s="7"/>
      <c r="J33" s="7"/>
      <c r="K33" s="7"/>
      <c r="L33" s="9"/>
      <c r="M33" s="10"/>
      <c r="N33" s="10"/>
      <c r="O33" s="10"/>
      <c r="P33" s="10"/>
      <c r="Q33" s="10"/>
      <c r="R33" s="10"/>
      <c r="S33" s="10"/>
      <c r="T33" s="10"/>
      <c r="U33" s="10"/>
    </row>
    <row r="34" spans="1:21" ht="16.5" customHeight="1" x14ac:dyDescent="0.2">
      <c r="A34" s="7"/>
      <c r="B34" s="7" t="s">
        <v>853</v>
      </c>
      <c r="C34" s="7"/>
      <c r="D34" s="7"/>
      <c r="E34" s="7"/>
      <c r="F34" s="7"/>
      <c r="G34" s="7"/>
      <c r="H34" s="7"/>
      <c r="I34" s="7"/>
      <c r="J34" s="7"/>
      <c r="K34" s="7"/>
      <c r="L34" s="9" t="s">
        <v>76</v>
      </c>
      <c r="M34" s="290">
        <v>91479</v>
      </c>
      <c r="N34" s="290">
        <v>74626</v>
      </c>
      <c r="O34" s="290">
        <v>63490</v>
      </c>
      <c r="P34" s="290">
        <v>35641</v>
      </c>
      <c r="Q34" s="290">
        <v>20472</v>
      </c>
      <c r="R34" s="294">
        <v>6004</v>
      </c>
      <c r="S34" s="294">
        <v>5595</v>
      </c>
      <c r="T34" s="294">
        <v>4055</v>
      </c>
      <c r="U34" s="293">
        <v>301395</v>
      </c>
    </row>
    <row r="35" spans="1:21" ht="16.5" customHeight="1" x14ac:dyDescent="0.2">
      <c r="A35" s="7"/>
      <c r="B35" s="7" t="s">
        <v>854</v>
      </c>
      <c r="C35" s="7"/>
      <c r="D35" s="7"/>
      <c r="E35" s="7"/>
      <c r="F35" s="7"/>
      <c r="G35" s="7"/>
      <c r="H35" s="7"/>
      <c r="I35" s="7"/>
      <c r="J35" s="7"/>
      <c r="K35" s="7"/>
      <c r="L35" s="9" t="s">
        <v>76</v>
      </c>
      <c r="M35" s="289">
        <v>405</v>
      </c>
      <c r="N35" s="289">
        <v>402</v>
      </c>
      <c r="O35" s="289">
        <v>424</v>
      </c>
      <c r="P35" s="289">
        <v>238</v>
      </c>
      <c r="Q35" s="292">
        <v>88</v>
      </c>
      <c r="R35" s="292">
        <v>69</v>
      </c>
      <c r="S35" s="292">
        <v>43</v>
      </c>
      <c r="T35" s="292">
        <v>29</v>
      </c>
      <c r="U35" s="294">
        <v>1698</v>
      </c>
    </row>
    <row r="36" spans="1:21" ht="16.5" customHeight="1" x14ac:dyDescent="0.2">
      <c r="A36" s="7"/>
      <c r="B36" s="7" t="s">
        <v>48</v>
      </c>
      <c r="C36" s="7"/>
      <c r="D36" s="7"/>
      <c r="E36" s="7"/>
      <c r="F36" s="7"/>
      <c r="G36" s="7"/>
      <c r="H36" s="7"/>
      <c r="I36" s="7"/>
      <c r="J36" s="7"/>
      <c r="K36" s="7"/>
      <c r="L36" s="9"/>
      <c r="M36" s="10"/>
      <c r="N36" s="10"/>
      <c r="O36" s="10"/>
      <c r="P36" s="10"/>
      <c r="Q36" s="10"/>
      <c r="R36" s="10"/>
      <c r="S36" s="10"/>
      <c r="T36" s="10"/>
      <c r="U36" s="10"/>
    </row>
    <row r="37" spans="1:21" ht="16.5" customHeight="1" x14ac:dyDescent="0.2">
      <c r="A37" s="7"/>
      <c r="B37" s="7"/>
      <c r="C37" s="7" t="s">
        <v>855</v>
      </c>
      <c r="D37" s="7"/>
      <c r="E37" s="7"/>
      <c r="F37" s="7"/>
      <c r="G37" s="7"/>
      <c r="H37" s="7"/>
      <c r="I37" s="7"/>
      <c r="J37" s="7"/>
      <c r="K37" s="7"/>
      <c r="L37" s="9" t="s">
        <v>386</v>
      </c>
      <c r="M37" s="295">
        <v>4.4000000000000004</v>
      </c>
      <c r="N37" s="295">
        <v>5.4</v>
      </c>
      <c r="O37" s="295">
        <v>6.7</v>
      </c>
      <c r="P37" s="295">
        <v>6.7</v>
      </c>
      <c r="Q37" s="295">
        <v>4.3</v>
      </c>
      <c r="R37" s="291">
        <v>11.5</v>
      </c>
      <c r="S37" s="295">
        <v>7.7</v>
      </c>
      <c r="T37" s="295">
        <v>7.2</v>
      </c>
      <c r="U37" s="295">
        <v>5.6</v>
      </c>
    </row>
    <row r="38" spans="1:21" ht="16.5" customHeight="1" x14ac:dyDescent="0.2">
      <c r="A38" s="7" t="s">
        <v>118</v>
      </c>
      <c r="B38" s="7"/>
      <c r="C38" s="7"/>
      <c r="D38" s="7"/>
      <c r="E38" s="7"/>
      <c r="F38" s="7"/>
      <c r="G38" s="7"/>
      <c r="H38" s="7"/>
      <c r="I38" s="7"/>
      <c r="J38" s="7"/>
      <c r="K38" s="7"/>
      <c r="L38" s="9"/>
      <c r="M38" s="10"/>
      <c r="N38" s="10"/>
      <c r="O38" s="10"/>
      <c r="P38" s="10"/>
      <c r="Q38" s="10"/>
      <c r="R38" s="10"/>
      <c r="S38" s="10"/>
      <c r="T38" s="10"/>
      <c r="U38" s="10"/>
    </row>
    <row r="39" spans="1:21" ht="16.5" customHeight="1" x14ac:dyDescent="0.2">
      <c r="A39" s="7"/>
      <c r="B39" s="7" t="s">
        <v>853</v>
      </c>
      <c r="C39" s="7"/>
      <c r="D39" s="7"/>
      <c r="E39" s="7"/>
      <c r="F39" s="7"/>
      <c r="G39" s="7"/>
      <c r="H39" s="7"/>
      <c r="I39" s="7"/>
      <c r="J39" s="7"/>
      <c r="K39" s="7"/>
      <c r="L39" s="9" t="s">
        <v>76</v>
      </c>
      <c r="M39" s="293">
        <v>101023</v>
      </c>
      <c r="N39" s="290">
        <v>74419</v>
      </c>
      <c r="O39" s="290">
        <v>63730</v>
      </c>
      <c r="P39" s="290">
        <v>34721</v>
      </c>
      <c r="Q39" s="290">
        <v>20167</v>
      </c>
      <c r="R39" s="294">
        <v>6093</v>
      </c>
      <c r="S39" s="294">
        <v>5574</v>
      </c>
      <c r="T39" s="294">
        <v>4092</v>
      </c>
      <c r="U39" s="293">
        <v>309846</v>
      </c>
    </row>
    <row r="40" spans="1:21" ht="16.5" customHeight="1" x14ac:dyDescent="0.2">
      <c r="A40" s="7"/>
      <c r="B40" s="7" t="s">
        <v>854</v>
      </c>
      <c r="C40" s="7"/>
      <c r="D40" s="7"/>
      <c r="E40" s="7"/>
      <c r="F40" s="7"/>
      <c r="G40" s="7"/>
      <c r="H40" s="7"/>
      <c r="I40" s="7"/>
      <c r="J40" s="7"/>
      <c r="K40" s="7"/>
      <c r="L40" s="9" t="s">
        <v>76</v>
      </c>
      <c r="M40" s="289">
        <v>561</v>
      </c>
      <c r="N40" s="289">
        <v>450</v>
      </c>
      <c r="O40" s="289">
        <v>376</v>
      </c>
      <c r="P40" s="289">
        <v>205</v>
      </c>
      <c r="Q40" s="292">
        <v>77</v>
      </c>
      <c r="R40" s="292">
        <v>44</v>
      </c>
      <c r="S40" s="292">
        <v>29</v>
      </c>
      <c r="T40" s="292">
        <v>39</v>
      </c>
      <c r="U40" s="294">
        <v>1781</v>
      </c>
    </row>
    <row r="41" spans="1:21" ht="16.5" customHeight="1" x14ac:dyDescent="0.2">
      <c r="A41" s="7"/>
      <c r="B41" s="7" t="s">
        <v>48</v>
      </c>
      <c r="C41" s="7"/>
      <c r="D41" s="7"/>
      <c r="E41" s="7"/>
      <c r="F41" s="7"/>
      <c r="G41" s="7"/>
      <c r="H41" s="7"/>
      <c r="I41" s="7"/>
      <c r="J41" s="7"/>
      <c r="K41" s="7"/>
      <c r="L41" s="9"/>
      <c r="M41" s="10"/>
      <c r="N41" s="10"/>
      <c r="O41" s="10"/>
      <c r="P41" s="10"/>
      <c r="Q41" s="10"/>
      <c r="R41" s="10"/>
      <c r="S41" s="10"/>
      <c r="T41" s="10"/>
      <c r="U41" s="10"/>
    </row>
    <row r="42" spans="1:21" ht="16.5" customHeight="1" x14ac:dyDescent="0.2">
      <c r="A42" s="7"/>
      <c r="B42" s="7"/>
      <c r="C42" s="7" t="s">
        <v>855</v>
      </c>
      <c r="D42" s="7"/>
      <c r="E42" s="7"/>
      <c r="F42" s="7"/>
      <c r="G42" s="7"/>
      <c r="H42" s="7"/>
      <c r="I42" s="7"/>
      <c r="J42" s="7"/>
      <c r="K42" s="7"/>
      <c r="L42" s="9" t="s">
        <v>386</v>
      </c>
      <c r="M42" s="295">
        <v>5.6</v>
      </c>
      <c r="N42" s="295">
        <v>6</v>
      </c>
      <c r="O42" s="295">
        <v>5.9</v>
      </c>
      <c r="P42" s="295">
        <v>5.9</v>
      </c>
      <c r="Q42" s="295">
        <v>3.8</v>
      </c>
      <c r="R42" s="295">
        <v>7.2</v>
      </c>
      <c r="S42" s="295">
        <v>5.2</v>
      </c>
      <c r="T42" s="295">
        <v>9.5</v>
      </c>
      <c r="U42" s="295">
        <v>5.7</v>
      </c>
    </row>
    <row r="43" spans="1:21" ht="16.5" customHeight="1" x14ac:dyDescent="0.2">
      <c r="A43" s="7" t="s">
        <v>119</v>
      </c>
      <c r="B43" s="7"/>
      <c r="C43" s="7"/>
      <c r="D43" s="7"/>
      <c r="E43" s="7"/>
      <c r="F43" s="7"/>
      <c r="G43" s="7"/>
      <c r="H43" s="7"/>
      <c r="I43" s="7"/>
      <c r="J43" s="7"/>
      <c r="K43" s="7"/>
      <c r="L43" s="9"/>
      <c r="M43" s="10"/>
      <c r="N43" s="10"/>
      <c r="O43" s="10"/>
      <c r="P43" s="10"/>
      <c r="Q43" s="10"/>
      <c r="R43" s="10"/>
      <c r="S43" s="10"/>
      <c r="T43" s="10"/>
      <c r="U43" s="10"/>
    </row>
    <row r="44" spans="1:21" ht="16.5" customHeight="1" x14ac:dyDescent="0.2">
      <c r="A44" s="7"/>
      <c r="B44" s="7" t="s">
        <v>853</v>
      </c>
      <c r="C44" s="7"/>
      <c r="D44" s="7"/>
      <c r="E44" s="7"/>
      <c r="F44" s="7"/>
      <c r="G44" s="7"/>
      <c r="H44" s="7"/>
      <c r="I44" s="7"/>
      <c r="J44" s="7"/>
      <c r="K44" s="7"/>
      <c r="L44" s="9" t="s">
        <v>76</v>
      </c>
      <c r="M44" s="290">
        <v>99025</v>
      </c>
      <c r="N44" s="290">
        <v>77840</v>
      </c>
      <c r="O44" s="290">
        <v>64289</v>
      </c>
      <c r="P44" s="290">
        <v>33866</v>
      </c>
      <c r="Q44" s="290">
        <v>20504</v>
      </c>
      <c r="R44" s="294">
        <v>6213</v>
      </c>
      <c r="S44" s="294">
        <v>5502</v>
      </c>
      <c r="T44" s="294">
        <v>4127</v>
      </c>
      <c r="U44" s="293">
        <v>311414</v>
      </c>
    </row>
    <row r="45" spans="1:21" ht="16.5" customHeight="1" x14ac:dyDescent="0.2">
      <c r="A45" s="7"/>
      <c r="B45" s="7" t="s">
        <v>854</v>
      </c>
      <c r="C45" s="7"/>
      <c r="D45" s="7"/>
      <c r="E45" s="7"/>
      <c r="F45" s="7"/>
      <c r="G45" s="7"/>
      <c r="H45" s="7"/>
      <c r="I45" s="7"/>
      <c r="J45" s="7"/>
      <c r="K45" s="7"/>
      <c r="L45" s="9" t="s">
        <v>76</v>
      </c>
      <c r="M45" s="289">
        <v>517</v>
      </c>
      <c r="N45" s="289">
        <v>435</v>
      </c>
      <c r="O45" s="289">
        <v>452</v>
      </c>
      <c r="P45" s="289">
        <v>239</v>
      </c>
      <c r="Q45" s="292">
        <v>71</v>
      </c>
      <c r="R45" s="292">
        <v>45</v>
      </c>
      <c r="S45" s="292">
        <v>41</v>
      </c>
      <c r="T45" s="292">
        <v>23</v>
      </c>
      <c r="U45" s="294">
        <v>1832</v>
      </c>
    </row>
    <row r="46" spans="1:21" ht="16.5" customHeight="1" x14ac:dyDescent="0.2">
      <c r="A46" s="7"/>
      <c r="B46" s="7" t="s">
        <v>48</v>
      </c>
      <c r="C46" s="7"/>
      <c r="D46" s="7"/>
      <c r="E46" s="7"/>
      <c r="F46" s="7"/>
      <c r="G46" s="7"/>
      <c r="H46" s="7"/>
      <c r="I46" s="7"/>
      <c r="J46" s="7"/>
      <c r="K46" s="7"/>
      <c r="L46" s="9"/>
      <c r="M46" s="10"/>
      <c r="N46" s="10"/>
      <c r="O46" s="10"/>
      <c r="P46" s="10"/>
      <c r="Q46" s="10"/>
      <c r="R46" s="10"/>
      <c r="S46" s="10"/>
      <c r="T46" s="10"/>
      <c r="U46" s="10"/>
    </row>
    <row r="47" spans="1:21" ht="16.5" customHeight="1" x14ac:dyDescent="0.2">
      <c r="A47" s="7"/>
      <c r="B47" s="7"/>
      <c r="C47" s="7" t="s">
        <v>855</v>
      </c>
      <c r="D47" s="7"/>
      <c r="E47" s="7"/>
      <c r="F47" s="7"/>
      <c r="G47" s="7"/>
      <c r="H47" s="7"/>
      <c r="I47" s="7"/>
      <c r="J47" s="7"/>
      <c r="K47" s="7"/>
      <c r="L47" s="9" t="s">
        <v>386</v>
      </c>
      <c r="M47" s="295">
        <v>5.2</v>
      </c>
      <c r="N47" s="295">
        <v>5.6</v>
      </c>
      <c r="O47" s="295">
        <v>7</v>
      </c>
      <c r="P47" s="295">
        <v>7.1</v>
      </c>
      <c r="Q47" s="295">
        <v>3.5</v>
      </c>
      <c r="R47" s="295">
        <v>7.2</v>
      </c>
      <c r="S47" s="295">
        <v>7.5</v>
      </c>
      <c r="T47" s="295">
        <v>5.6</v>
      </c>
      <c r="U47" s="295">
        <v>5.9</v>
      </c>
    </row>
    <row r="48" spans="1:21" ht="16.5" customHeight="1" x14ac:dyDescent="0.2">
      <c r="A48" s="7" t="s">
        <v>120</v>
      </c>
      <c r="B48" s="7"/>
      <c r="C48" s="7"/>
      <c r="D48" s="7"/>
      <c r="E48" s="7"/>
      <c r="F48" s="7"/>
      <c r="G48" s="7"/>
      <c r="H48" s="7"/>
      <c r="I48" s="7"/>
      <c r="J48" s="7"/>
      <c r="K48" s="7"/>
      <c r="L48" s="9"/>
      <c r="M48" s="10"/>
      <c r="N48" s="10"/>
      <c r="O48" s="10"/>
      <c r="P48" s="10"/>
      <c r="Q48" s="10"/>
      <c r="R48" s="10"/>
      <c r="S48" s="10"/>
      <c r="T48" s="10"/>
      <c r="U48" s="10"/>
    </row>
    <row r="49" spans="1:21" ht="16.5" customHeight="1" x14ac:dyDescent="0.2">
      <c r="A49" s="7"/>
      <c r="B49" s="7" t="s">
        <v>853</v>
      </c>
      <c r="C49" s="7"/>
      <c r="D49" s="7"/>
      <c r="E49" s="7"/>
      <c r="F49" s="7"/>
      <c r="G49" s="7"/>
      <c r="H49" s="7"/>
      <c r="I49" s="7"/>
      <c r="J49" s="7"/>
      <c r="K49" s="7"/>
      <c r="L49" s="9" t="s">
        <v>76</v>
      </c>
      <c r="M49" s="290">
        <v>99567</v>
      </c>
      <c r="N49" s="290">
        <v>71844</v>
      </c>
      <c r="O49" s="290">
        <v>63630</v>
      </c>
      <c r="P49" s="290">
        <v>32513</v>
      </c>
      <c r="Q49" s="290">
        <v>19981</v>
      </c>
      <c r="R49" s="294">
        <v>6657</v>
      </c>
      <c r="S49" s="294">
        <v>5149</v>
      </c>
      <c r="T49" s="294">
        <v>3988</v>
      </c>
      <c r="U49" s="293">
        <v>303365</v>
      </c>
    </row>
    <row r="50" spans="1:21" ht="16.5" customHeight="1" x14ac:dyDescent="0.2">
      <c r="A50" s="7"/>
      <c r="B50" s="7" t="s">
        <v>854</v>
      </c>
      <c r="C50" s="7"/>
      <c r="D50" s="7"/>
      <c r="E50" s="7"/>
      <c r="F50" s="7"/>
      <c r="G50" s="7"/>
      <c r="H50" s="7"/>
      <c r="I50" s="7"/>
      <c r="J50" s="7"/>
      <c r="K50" s="7"/>
      <c r="L50" s="9" t="s">
        <v>76</v>
      </c>
      <c r="M50" s="289">
        <v>513</v>
      </c>
      <c r="N50" s="289">
        <v>400</v>
      </c>
      <c r="O50" s="289">
        <v>377</v>
      </c>
      <c r="P50" s="289">
        <v>254</v>
      </c>
      <c r="Q50" s="292">
        <v>89</v>
      </c>
      <c r="R50" s="292">
        <v>49</v>
      </c>
      <c r="S50" s="292">
        <v>28</v>
      </c>
      <c r="T50" s="292">
        <v>34</v>
      </c>
      <c r="U50" s="294">
        <v>1748</v>
      </c>
    </row>
    <row r="51" spans="1:21" ht="16.5" customHeight="1" x14ac:dyDescent="0.2">
      <c r="A51" s="7"/>
      <c r="B51" s="7" t="s">
        <v>48</v>
      </c>
      <c r="C51" s="7"/>
      <c r="D51" s="7"/>
      <c r="E51" s="7"/>
      <c r="F51" s="7"/>
      <c r="G51" s="7"/>
      <c r="H51" s="7"/>
      <c r="I51" s="7"/>
      <c r="J51" s="7"/>
      <c r="K51" s="7"/>
      <c r="L51" s="9"/>
      <c r="M51" s="10"/>
      <c r="N51" s="10"/>
      <c r="O51" s="10"/>
      <c r="P51" s="10"/>
      <c r="Q51" s="10"/>
      <c r="R51" s="10"/>
      <c r="S51" s="10"/>
      <c r="T51" s="10"/>
      <c r="U51" s="10"/>
    </row>
    <row r="52" spans="1:21" ht="16.5" customHeight="1" x14ac:dyDescent="0.2">
      <c r="A52" s="13"/>
      <c r="B52" s="13"/>
      <c r="C52" s="13" t="s">
        <v>855</v>
      </c>
      <c r="D52" s="13"/>
      <c r="E52" s="13"/>
      <c r="F52" s="13"/>
      <c r="G52" s="13"/>
      <c r="H52" s="13"/>
      <c r="I52" s="13"/>
      <c r="J52" s="13"/>
      <c r="K52" s="13"/>
      <c r="L52" s="14" t="s">
        <v>386</v>
      </c>
      <c r="M52" s="296">
        <v>5.2</v>
      </c>
      <c r="N52" s="296">
        <v>5.6</v>
      </c>
      <c r="O52" s="296">
        <v>5.9</v>
      </c>
      <c r="P52" s="296">
        <v>7.8</v>
      </c>
      <c r="Q52" s="296">
        <v>4.5</v>
      </c>
      <c r="R52" s="296">
        <v>7.4</v>
      </c>
      <c r="S52" s="296">
        <v>5.4</v>
      </c>
      <c r="T52" s="296">
        <v>8.5</v>
      </c>
      <c r="U52" s="296">
        <v>5.8</v>
      </c>
    </row>
    <row r="53" spans="1:21" ht="4.5" customHeight="1" x14ac:dyDescent="0.2">
      <c r="A53" s="25"/>
      <c r="B53" s="25"/>
      <c r="C53" s="2"/>
      <c r="D53" s="2"/>
      <c r="E53" s="2"/>
      <c r="F53" s="2"/>
      <c r="G53" s="2"/>
      <c r="H53" s="2"/>
      <c r="I53" s="2"/>
      <c r="J53" s="2"/>
      <c r="K53" s="2"/>
      <c r="L53" s="2"/>
      <c r="M53" s="2"/>
      <c r="N53" s="2"/>
      <c r="O53" s="2"/>
      <c r="P53" s="2"/>
      <c r="Q53" s="2"/>
      <c r="R53" s="2"/>
      <c r="S53" s="2"/>
      <c r="T53" s="2"/>
      <c r="U53" s="2"/>
    </row>
    <row r="54" spans="1:21" ht="42.4" customHeight="1" x14ac:dyDescent="0.2">
      <c r="A54" s="25" t="s">
        <v>79</v>
      </c>
      <c r="B54" s="25"/>
      <c r="C54" s="345" t="s">
        <v>522</v>
      </c>
      <c r="D54" s="345"/>
      <c r="E54" s="345"/>
      <c r="F54" s="345"/>
      <c r="G54" s="345"/>
      <c r="H54" s="345"/>
      <c r="I54" s="345"/>
      <c r="J54" s="345"/>
      <c r="K54" s="345"/>
      <c r="L54" s="345"/>
      <c r="M54" s="345"/>
      <c r="N54" s="345"/>
      <c r="O54" s="345"/>
      <c r="P54" s="345"/>
      <c r="Q54" s="345"/>
      <c r="R54" s="345"/>
      <c r="S54" s="345"/>
      <c r="T54" s="345"/>
      <c r="U54" s="345"/>
    </row>
    <row r="55" spans="1:21" ht="29.45" customHeight="1" x14ac:dyDescent="0.2">
      <c r="A55" s="25" t="s">
        <v>80</v>
      </c>
      <c r="B55" s="25"/>
      <c r="C55" s="345" t="s">
        <v>682</v>
      </c>
      <c r="D55" s="345"/>
      <c r="E55" s="345"/>
      <c r="F55" s="345"/>
      <c r="G55" s="345"/>
      <c r="H55" s="345"/>
      <c r="I55" s="345"/>
      <c r="J55" s="345"/>
      <c r="K55" s="345"/>
      <c r="L55" s="345"/>
      <c r="M55" s="345"/>
      <c r="N55" s="345"/>
      <c r="O55" s="345"/>
      <c r="P55" s="345"/>
      <c r="Q55" s="345"/>
      <c r="R55" s="345"/>
      <c r="S55" s="345"/>
      <c r="T55" s="345"/>
      <c r="U55" s="345"/>
    </row>
    <row r="56" spans="1:21" ht="29.45" customHeight="1" x14ac:dyDescent="0.2">
      <c r="A56" s="25" t="s">
        <v>81</v>
      </c>
      <c r="B56" s="25"/>
      <c r="C56" s="345" t="s">
        <v>683</v>
      </c>
      <c r="D56" s="345"/>
      <c r="E56" s="345"/>
      <c r="F56" s="345"/>
      <c r="G56" s="345"/>
      <c r="H56" s="345"/>
      <c r="I56" s="345"/>
      <c r="J56" s="345"/>
      <c r="K56" s="345"/>
      <c r="L56" s="345"/>
      <c r="M56" s="345"/>
      <c r="N56" s="345"/>
      <c r="O56" s="345"/>
      <c r="P56" s="345"/>
      <c r="Q56" s="345"/>
      <c r="R56" s="345"/>
      <c r="S56" s="345"/>
      <c r="T56" s="345"/>
      <c r="U56" s="345"/>
    </row>
    <row r="57" spans="1:21" ht="42.4" customHeight="1" x14ac:dyDescent="0.2">
      <c r="A57" s="25" t="s">
        <v>82</v>
      </c>
      <c r="B57" s="25"/>
      <c r="C57" s="345" t="s">
        <v>684</v>
      </c>
      <c r="D57" s="345"/>
      <c r="E57" s="345"/>
      <c r="F57" s="345"/>
      <c r="G57" s="345"/>
      <c r="H57" s="345"/>
      <c r="I57" s="345"/>
      <c r="J57" s="345"/>
      <c r="K57" s="345"/>
      <c r="L57" s="345"/>
      <c r="M57" s="345"/>
      <c r="N57" s="345"/>
      <c r="O57" s="345"/>
      <c r="P57" s="345"/>
      <c r="Q57" s="345"/>
      <c r="R57" s="345"/>
      <c r="S57" s="345"/>
      <c r="T57" s="345"/>
      <c r="U57" s="345"/>
    </row>
    <row r="58" spans="1:21" ht="16.5" customHeight="1" x14ac:dyDescent="0.2">
      <c r="A58" s="25" t="s">
        <v>83</v>
      </c>
      <c r="B58" s="25"/>
      <c r="C58" s="345" t="s">
        <v>527</v>
      </c>
      <c r="D58" s="345"/>
      <c r="E58" s="345"/>
      <c r="F58" s="345"/>
      <c r="G58" s="345"/>
      <c r="H58" s="345"/>
      <c r="I58" s="345"/>
      <c r="J58" s="345"/>
      <c r="K58" s="345"/>
      <c r="L58" s="345"/>
      <c r="M58" s="345"/>
      <c r="N58" s="345"/>
      <c r="O58" s="345"/>
      <c r="P58" s="345"/>
      <c r="Q58" s="345"/>
      <c r="R58" s="345"/>
      <c r="S58" s="345"/>
      <c r="T58" s="345"/>
      <c r="U58" s="345"/>
    </row>
    <row r="59" spans="1:21" ht="29.45" customHeight="1" x14ac:dyDescent="0.2">
      <c r="A59" s="25" t="s">
        <v>84</v>
      </c>
      <c r="B59" s="25"/>
      <c r="C59" s="345" t="s">
        <v>856</v>
      </c>
      <c r="D59" s="345"/>
      <c r="E59" s="345"/>
      <c r="F59" s="345"/>
      <c r="G59" s="345"/>
      <c r="H59" s="345"/>
      <c r="I59" s="345"/>
      <c r="J59" s="345"/>
      <c r="K59" s="345"/>
      <c r="L59" s="345"/>
      <c r="M59" s="345"/>
      <c r="N59" s="345"/>
      <c r="O59" s="345"/>
      <c r="P59" s="345"/>
      <c r="Q59" s="345"/>
      <c r="R59" s="345"/>
      <c r="S59" s="345"/>
      <c r="T59" s="345"/>
      <c r="U59" s="345"/>
    </row>
    <row r="60" spans="1:21" ht="29.45" customHeight="1" x14ac:dyDescent="0.2">
      <c r="A60" s="25" t="s">
        <v>85</v>
      </c>
      <c r="B60" s="25"/>
      <c r="C60" s="345" t="s">
        <v>857</v>
      </c>
      <c r="D60" s="345"/>
      <c r="E60" s="345"/>
      <c r="F60" s="345"/>
      <c r="G60" s="345"/>
      <c r="H60" s="345"/>
      <c r="I60" s="345"/>
      <c r="J60" s="345"/>
      <c r="K60" s="345"/>
      <c r="L60" s="345"/>
      <c r="M60" s="345"/>
      <c r="N60" s="345"/>
      <c r="O60" s="345"/>
      <c r="P60" s="345"/>
      <c r="Q60" s="345"/>
      <c r="R60" s="345"/>
      <c r="S60" s="345"/>
      <c r="T60" s="345"/>
      <c r="U60" s="345"/>
    </row>
    <row r="61" spans="1:21" ht="16.5" customHeight="1" x14ac:dyDescent="0.2">
      <c r="A61" s="25" t="s">
        <v>86</v>
      </c>
      <c r="B61" s="25"/>
      <c r="C61" s="345" t="s">
        <v>529</v>
      </c>
      <c r="D61" s="345"/>
      <c r="E61" s="345"/>
      <c r="F61" s="345"/>
      <c r="G61" s="345"/>
      <c r="H61" s="345"/>
      <c r="I61" s="345"/>
      <c r="J61" s="345"/>
      <c r="K61" s="345"/>
      <c r="L61" s="345"/>
      <c r="M61" s="345"/>
      <c r="N61" s="345"/>
      <c r="O61" s="345"/>
      <c r="P61" s="345"/>
      <c r="Q61" s="345"/>
      <c r="R61" s="345"/>
      <c r="S61" s="345"/>
      <c r="T61" s="345"/>
      <c r="U61" s="345"/>
    </row>
    <row r="62" spans="1:21" ht="29.45" customHeight="1" x14ac:dyDescent="0.2">
      <c r="A62" s="25" t="s">
        <v>184</v>
      </c>
      <c r="B62" s="25"/>
      <c r="C62" s="345" t="s">
        <v>858</v>
      </c>
      <c r="D62" s="345"/>
      <c r="E62" s="345"/>
      <c r="F62" s="345"/>
      <c r="G62" s="345"/>
      <c r="H62" s="345"/>
      <c r="I62" s="345"/>
      <c r="J62" s="345"/>
      <c r="K62" s="345"/>
      <c r="L62" s="345"/>
      <c r="M62" s="345"/>
      <c r="N62" s="345"/>
      <c r="O62" s="345"/>
      <c r="P62" s="345"/>
      <c r="Q62" s="345"/>
      <c r="R62" s="345"/>
      <c r="S62" s="345"/>
      <c r="T62" s="345"/>
      <c r="U62" s="345"/>
    </row>
    <row r="63" spans="1:21" ht="42.4" customHeight="1" x14ac:dyDescent="0.2">
      <c r="A63" s="25" t="s">
        <v>251</v>
      </c>
      <c r="B63" s="25"/>
      <c r="C63" s="345" t="s">
        <v>859</v>
      </c>
      <c r="D63" s="345"/>
      <c r="E63" s="345"/>
      <c r="F63" s="345"/>
      <c r="G63" s="345"/>
      <c r="H63" s="345"/>
      <c r="I63" s="345"/>
      <c r="J63" s="345"/>
      <c r="K63" s="345"/>
      <c r="L63" s="345"/>
      <c r="M63" s="345"/>
      <c r="N63" s="345"/>
      <c r="O63" s="345"/>
      <c r="P63" s="345"/>
      <c r="Q63" s="345"/>
      <c r="R63" s="345"/>
      <c r="S63" s="345"/>
      <c r="T63" s="345"/>
      <c r="U63" s="345"/>
    </row>
    <row r="64" spans="1:21" ht="4.5" customHeight="1" x14ac:dyDescent="0.2"/>
    <row r="65" spans="1:21" ht="68.099999999999994" customHeight="1" x14ac:dyDescent="0.2">
      <c r="A65" s="26" t="s">
        <v>95</v>
      </c>
      <c r="B65" s="25"/>
      <c r="C65" s="25"/>
      <c r="D65" s="25"/>
      <c r="E65" s="345" t="s">
        <v>860</v>
      </c>
      <c r="F65" s="345"/>
      <c r="G65" s="345"/>
      <c r="H65" s="345"/>
      <c r="I65" s="345"/>
      <c r="J65" s="345"/>
      <c r="K65" s="345"/>
      <c r="L65" s="345"/>
      <c r="M65" s="345"/>
      <c r="N65" s="345"/>
      <c r="O65" s="345"/>
      <c r="P65" s="345"/>
      <c r="Q65" s="345"/>
      <c r="R65" s="345"/>
      <c r="S65" s="345"/>
      <c r="T65" s="345"/>
      <c r="U65" s="345"/>
    </row>
  </sheetData>
  <mergeCells count="12">
    <mergeCell ref="C63:U63"/>
    <mergeCell ref="E65:U65"/>
    <mergeCell ref="C58:U58"/>
    <mergeCell ref="C59:U59"/>
    <mergeCell ref="C60:U60"/>
    <mergeCell ref="C61:U61"/>
    <mergeCell ref="C62:U62"/>
    <mergeCell ref="K1:U1"/>
    <mergeCell ref="C54:U54"/>
    <mergeCell ref="C55:U55"/>
    <mergeCell ref="C56:U56"/>
    <mergeCell ref="C57:U57"/>
  </mergeCells>
  <pageMargins left="0.7" right="0.7" top="0.75" bottom="0.75" header="0.3" footer="0.3"/>
  <pageSetup paperSize="9" fitToHeight="0" orientation="landscape" horizontalDpi="300" verticalDpi="300"/>
  <headerFooter scaleWithDoc="0" alignWithMargins="0">
    <oddHeader>&amp;C&amp;"Arial"&amp;8TABLE EA.39</oddHeader>
    <oddFooter>&amp;L&amp;"Arial"&amp;8REPORT ON
GOVERNMENT
SERVICES 2022&amp;R&amp;"Arial"&amp;8HEALTH SECTOR
OVERVIEW
PAGE &amp;B&amp;P&amp;B</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U64"/>
  <sheetViews>
    <sheetView showGridLines="0" workbookViewId="0"/>
  </sheetViews>
  <sheetFormatPr defaultColWidth="11.42578125" defaultRowHeight="12.75" x14ac:dyDescent="0.2"/>
  <cols>
    <col min="1" max="11" width="1.85546875" customWidth="1"/>
    <col min="12" max="12" width="5.42578125" customWidth="1"/>
    <col min="13" max="21" width="8.5703125" customWidth="1"/>
  </cols>
  <sheetData>
    <row r="1" spans="1:21" ht="17.45" customHeight="1" x14ac:dyDescent="0.2">
      <c r="A1" s="8" t="s">
        <v>861</v>
      </c>
      <c r="B1" s="8"/>
      <c r="C1" s="8"/>
      <c r="D1" s="8"/>
      <c r="E1" s="8"/>
      <c r="F1" s="8"/>
      <c r="G1" s="8"/>
      <c r="H1" s="8"/>
      <c r="I1" s="8"/>
      <c r="J1" s="8"/>
      <c r="K1" s="352" t="s">
        <v>862</v>
      </c>
      <c r="L1" s="353"/>
      <c r="M1" s="353"/>
      <c r="N1" s="353"/>
      <c r="O1" s="353"/>
      <c r="P1" s="353"/>
      <c r="Q1" s="353"/>
      <c r="R1" s="353"/>
      <c r="S1" s="353"/>
      <c r="T1" s="353"/>
      <c r="U1" s="353"/>
    </row>
    <row r="2" spans="1:21" ht="16.5" customHeight="1" x14ac:dyDescent="0.2">
      <c r="A2" s="11"/>
      <c r="B2" s="11"/>
      <c r="C2" s="11"/>
      <c r="D2" s="11"/>
      <c r="E2" s="11"/>
      <c r="F2" s="11"/>
      <c r="G2" s="11"/>
      <c r="H2" s="11"/>
      <c r="I2" s="11"/>
      <c r="J2" s="11"/>
      <c r="K2" s="11"/>
      <c r="L2" s="12" t="s">
        <v>59</v>
      </c>
      <c r="M2" s="105" t="s">
        <v>863</v>
      </c>
      <c r="N2" s="105" t="s">
        <v>864</v>
      </c>
      <c r="O2" s="105" t="s">
        <v>865</v>
      </c>
      <c r="P2" s="105" t="s">
        <v>866</v>
      </c>
      <c r="Q2" s="105" t="s">
        <v>867</v>
      </c>
      <c r="R2" s="105" t="s">
        <v>868</v>
      </c>
      <c r="S2" s="105" t="s">
        <v>869</v>
      </c>
      <c r="T2" s="105" t="s">
        <v>870</v>
      </c>
      <c r="U2" s="105" t="s">
        <v>871</v>
      </c>
    </row>
    <row r="3" spans="1:21" ht="16.5" customHeight="1" x14ac:dyDescent="0.2">
      <c r="A3" s="7" t="s">
        <v>513</v>
      </c>
      <c r="B3" s="7"/>
      <c r="C3" s="7"/>
      <c r="D3" s="7"/>
      <c r="E3" s="7"/>
      <c r="F3" s="7"/>
      <c r="G3" s="7"/>
      <c r="H3" s="7"/>
      <c r="I3" s="7"/>
      <c r="J3" s="7"/>
      <c r="K3" s="7"/>
      <c r="L3" s="9"/>
      <c r="M3" s="10"/>
      <c r="N3" s="10"/>
      <c r="O3" s="10"/>
      <c r="P3" s="10"/>
      <c r="Q3" s="10"/>
      <c r="R3" s="10"/>
      <c r="S3" s="10"/>
      <c r="T3" s="10"/>
      <c r="U3" s="10"/>
    </row>
    <row r="4" spans="1:21" ht="16.5" customHeight="1" x14ac:dyDescent="0.2">
      <c r="A4" s="7"/>
      <c r="B4" s="7" t="s">
        <v>872</v>
      </c>
      <c r="C4" s="7"/>
      <c r="D4" s="7"/>
      <c r="E4" s="7"/>
      <c r="F4" s="7"/>
      <c r="G4" s="7"/>
      <c r="H4" s="7"/>
      <c r="I4" s="7"/>
      <c r="J4" s="7"/>
      <c r="K4" s="7"/>
      <c r="L4" s="9" t="s">
        <v>76</v>
      </c>
      <c r="M4" s="297">
        <v>95459</v>
      </c>
      <c r="N4" s="297">
        <v>73543</v>
      </c>
      <c r="O4" s="297">
        <v>59490</v>
      </c>
      <c r="P4" s="297">
        <v>32426</v>
      </c>
      <c r="Q4" s="297">
        <v>18526</v>
      </c>
      <c r="R4" s="300">
        <v>5780</v>
      </c>
      <c r="S4" s="300">
        <v>5368</v>
      </c>
      <c r="T4" s="300">
        <v>3752</v>
      </c>
      <c r="U4" s="302">
        <v>294369</v>
      </c>
    </row>
    <row r="5" spans="1:21" ht="16.5" customHeight="1" x14ac:dyDescent="0.2">
      <c r="A5" s="7"/>
      <c r="B5" s="7" t="s">
        <v>873</v>
      </c>
      <c r="C5" s="7"/>
      <c r="D5" s="7"/>
      <c r="E5" s="7"/>
      <c r="F5" s="7"/>
      <c r="G5" s="7"/>
      <c r="H5" s="7"/>
      <c r="I5" s="7"/>
      <c r="J5" s="7"/>
      <c r="K5" s="7"/>
      <c r="L5" s="9" t="s">
        <v>76</v>
      </c>
      <c r="M5" s="303">
        <v>219</v>
      </c>
      <c r="N5" s="303">
        <v>162</v>
      </c>
      <c r="O5" s="303">
        <v>167</v>
      </c>
      <c r="P5" s="301">
        <v>58</v>
      </c>
      <c r="Q5" s="301">
        <v>32</v>
      </c>
      <c r="R5" s="301">
        <v>16</v>
      </c>
      <c r="S5" s="301">
        <v>14</v>
      </c>
      <c r="T5" s="301">
        <v>38</v>
      </c>
      <c r="U5" s="303">
        <v>706</v>
      </c>
    </row>
    <row r="6" spans="1:21" ht="16.5" customHeight="1" x14ac:dyDescent="0.2">
      <c r="A6" s="7"/>
      <c r="B6" s="7" t="s">
        <v>49</v>
      </c>
      <c r="C6" s="7"/>
      <c r="D6" s="7"/>
      <c r="E6" s="7"/>
      <c r="F6" s="7"/>
      <c r="G6" s="7"/>
      <c r="H6" s="7"/>
      <c r="I6" s="7"/>
      <c r="J6" s="7"/>
      <c r="K6" s="7"/>
      <c r="L6" s="9"/>
      <c r="M6" s="10"/>
      <c r="N6" s="10"/>
      <c r="O6" s="10"/>
      <c r="P6" s="10"/>
      <c r="Q6" s="10"/>
      <c r="R6" s="10"/>
      <c r="S6" s="10"/>
      <c r="T6" s="10"/>
      <c r="U6" s="10"/>
    </row>
    <row r="7" spans="1:21" ht="16.5" customHeight="1" x14ac:dyDescent="0.2">
      <c r="A7" s="7"/>
      <c r="B7" s="7"/>
      <c r="C7" s="7" t="s">
        <v>680</v>
      </c>
      <c r="D7" s="7"/>
      <c r="E7" s="7"/>
      <c r="F7" s="7"/>
      <c r="G7" s="7"/>
      <c r="H7" s="7"/>
      <c r="I7" s="7"/>
      <c r="J7" s="7"/>
      <c r="K7" s="7"/>
      <c r="L7" s="9" t="s">
        <v>386</v>
      </c>
      <c r="M7" s="304">
        <v>2.2999999999999998</v>
      </c>
      <c r="N7" s="304">
        <v>2.2000000000000002</v>
      </c>
      <c r="O7" s="304">
        <v>2.8</v>
      </c>
      <c r="P7" s="304">
        <v>1.8</v>
      </c>
      <c r="Q7" s="304">
        <v>1.7</v>
      </c>
      <c r="R7" s="304">
        <v>2.8</v>
      </c>
      <c r="S7" s="304">
        <v>2.6</v>
      </c>
      <c r="T7" s="299">
        <v>10.1</v>
      </c>
      <c r="U7" s="304">
        <v>2.4</v>
      </c>
    </row>
    <row r="8" spans="1:21" ht="16.5" customHeight="1" x14ac:dyDescent="0.2">
      <c r="A8" s="7" t="s">
        <v>69</v>
      </c>
      <c r="B8" s="7"/>
      <c r="C8" s="7"/>
      <c r="D8" s="7"/>
      <c r="E8" s="7"/>
      <c r="F8" s="7"/>
      <c r="G8" s="7"/>
      <c r="H8" s="7"/>
      <c r="I8" s="7"/>
      <c r="J8" s="7"/>
      <c r="K8" s="7"/>
      <c r="L8" s="9"/>
      <c r="M8" s="10"/>
      <c r="N8" s="10"/>
      <c r="O8" s="10"/>
      <c r="P8" s="10"/>
      <c r="Q8" s="10"/>
      <c r="R8" s="10"/>
      <c r="S8" s="10"/>
      <c r="T8" s="10"/>
      <c r="U8" s="10"/>
    </row>
    <row r="9" spans="1:21" ht="16.5" customHeight="1" x14ac:dyDescent="0.2">
      <c r="A9" s="7"/>
      <c r="B9" s="7" t="s">
        <v>872</v>
      </c>
      <c r="C9" s="7"/>
      <c r="D9" s="7"/>
      <c r="E9" s="7"/>
      <c r="F9" s="7"/>
      <c r="G9" s="7"/>
      <c r="H9" s="7"/>
      <c r="I9" s="7"/>
      <c r="J9" s="7"/>
      <c r="K9" s="7"/>
      <c r="L9" s="9" t="s">
        <v>76</v>
      </c>
      <c r="M9" s="297">
        <v>98906</v>
      </c>
      <c r="N9" s="297">
        <v>77220</v>
      </c>
      <c r="O9" s="297">
        <v>61735</v>
      </c>
      <c r="P9" s="297">
        <v>33539</v>
      </c>
      <c r="Q9" s="297">
        <v>19490</v>
      </c>
      <c r="R9" s="300">
        <v>5741</v>
      </c>
      <c r="S9" s="300">
        <v>5520</v>
      </c>
      <c r="T9" s="300">
        <v>3658</v>
      </c>
      <c r="U9" s="302">
        <v>305832</v>
      </c>
    </row>
    <row r="10" spans="1:21" ht="16.5" customHeight="1" x14ac:dyDescent="0.2">
      <c r="A10" s="7"/>
      <c r="B10" s="7" t="s">
        <v>873</v>
      </c>
      <c r="C10" s="7"/>
      <c r="D10" s="7"/>
      <c r="E10" s="7"/>
      <c r="F10" s="7"/>
      <c r="G10" s="7"/>
      <c r="H10" s="7"/>
      <c r="I10" s="7"/>
      <c r="J10" s="7"/>
      <c r="K10" s="7"/>
      <c r="L10" s="9" t="s">
        <v>76</v>
      </c>
      <c r="M10" s="303">
        <v>261</v>
      </c>
      <c r="N10" s="303">
        <v>167</v>
      </c>
      <c r="O10" s="303">
        <v>190</v>
      </c>
      <c r="P10" s="301">
        <v>51</v>
      </c>
      <c r="Q10" s="301">
        <v>26</v>
      </c>
      <c r="R10" s="301">
        <v>12</v>
      </c>
      <c r="S10" s="298">
        <v>5</v>
      </c>
      <c r="T10" s="301">
        <v>15</v>
      </c>
      <c r="U10" s="303">
        <v>727</v>
      </c>
    </row>
    <row r="11" spans="1:21" ht="16.5" customHeight="1" x14ac:dyDescent="0.2">
      <c r="A11" s="7"/>
      <c r="B11" s="7" t="s">
        <v>49</v>
      </c>
      <c r="C11" s="7"/>
      <c r="D11" s="7"/>
      <c r="E11" s="7"/>
      <c r="F11" s="7"/>
      <c r="G11" s="7"/>
      <c r="H11" s="7"/>
      <c r="I11" s="7"/>
      <c r="J11" s="7"/>
      <c r="K11" s="7"/>
      <c r="L11" s="9"/>
      <c r="M11" s="10"/>
      <c r="N11" s="10"/>
      <c r="O11" s="10"/>
      <c r="P11" s="10"/>
      <c r="Q11" s="10"/>
      <c r="R11" s="10"/>
      <c r="S11" s="10"/>
      <c r="T11" s="10"/>
      <c r="U11" s="10"/>
    </row>
    <row r="12" spans="1:21" ht="16.5" customHeight="1" x14ac:dyDescent="0.2">
      <c r="A12" s="7"/>
      <c r="B12" s="7"/>
      <c r="C12" s="7" t="s">
        <v>680</v>
      </c>
      <c r="D12" s="7"/>
      <c r="E12" s="7"/>
      <c r="F12" s="7"/>
      <c r="G12" s="7"/>
      <c r="H12" s="7"/>
      <c r="I12" s="7"/>
      <c r="J12" s="7"/>
      <c r="K12" s="7"/>
      <c r="L12" s="9" t="s">
        <v>386</v>
      </c>
      <c r="M12" s="304">
        <v>2.6</v>
      </c>
      <c r="N12" s="304">
        <v>2.2000000000000002</v>
      </c>
      <c r="O12" s="304">
        <v>3.1</v>
      </c>
      <c r="P12" s="304">
        <v>1.5</v>
      </c>
      <c r="Q12" s="304">
        <v>1.3</v>
      </c>
      <c r="R12" s="304">
        <v>2.1</v>
      </c>
      <c r="S12" s="304">
        <v>0.9</v>
      </c>
      <c r="T12" s="304">
        <v>4.0999999999999996</v>
      </c>
      <c r="U12" s="304">
        <v>2.4</v>
      </c>
    </row>
    <row r="13" spans="1:21" ht="16.5" customHeight="1" x14ac:dyDescent="0.2">
      <c r="A13" s="7" t="s">
        <v>113</v>
      </c>
      <c r="B13" s="7"/>
      <c r="C13" s="7"/>
      <c r="D13" s="7"/>
      <c r="E13" s="7"/>
      <c r="F13" s="7"/>
      <c r="G13" s="7"/>
      <c r="H13" s="7"/>
      <c r="I13" s="7"/>
      <c r="J13" s="7"/>
      <c r="K13" s="7"/>
      <c r="L13" s="9"/>
      <c r="M13" s="10"/>
      <c r="N13" s="10"/>
      <c r="O13" s="10"/>
      <c r="P13" s="10"/>
      <c r="Q13" s="10"/>
      <c r="R13" s="10"/>
      <c r="S13" s="10"/>
      <c r="T13" s="10"/>
      <c r="U13" s="10"/>
    </row>
    <row r="14" spans="1:21" ht="16.5" customHeight="1" x14ac:dyDescent="0.2">
      <c r="A14" s="7"/>
      <c r="B14" s="7" t="s">
        <v>872</v>
      </c>
      <c r="C14" s="7"/>
      <c r="D14" s="7"/>
      <c r="E14" s="7"/>
      <c r="F14" s="7"/>
      <c r="G14" s="7"/>
      <c r="H14" s="7"/>
      <c r="I14" s="7"/>
      <c r="J14" s="7"/>
      <c r="K14" s="7"/>
      <c r="L14" s="9" t="s">
        <v>76</v>
      </c>
      <c r="M14" s="302">
        <v>107343</v>
      </c>
      <c r="N14" s="297">
        <v>78488</v>
      </c>
      <c r="O14" s="297">
        <v>61931</v>
      </c>
      <c r="P14" s="297">
        <v>33257</v>
      </c>
      <c r="Q14" s="297">
        <v>19113</v>
      </c>
      <c r="R14" s="300">
        <v>5547</v>
      </c>
      <c r="S14" s="300">
        <v>5374</v>
      </c>
      <c r="T14" s="300">
        <v>4050</v>
      </c>
      <c r="U14" s="302">
        <v>315147</v>
      </c>
    </row>
    <row r="15" spans="1:21" ht="16.5" customHeight="1" x14ac:dyDescent="0.2">
      <c r="A15" s="7"/>
      <c r="B15" s="7" t="s">
        <v>873</v>
      </c>
      <c r="C15" s="7"/>
      <c r="D15" s="7"/>
      <c r="E15" s="7"/>
      <c r="F15" s="7"/>
      <c r="G15" s="7"/>
      <c r="H15" s="7"/>
      <c r="I15" s="7"/>
      <c r="J15" s="7"/>
      <c r="K15" s="7"/>
      <c r="L15" s="9" t="s">
        <v>76</v>
      </c>
      <c r="M15" s="303">
        <v>221</v>
      </c>
      <c r="N15" s="303">
        <v>206</v>
      </c>
      <c r="O15" s="303">
        <v>155</v>
      </c>
      <c r="P15" s="301">
        <v>54</v>
      </c>
      <c r="Q15" s="301">
        <v>41</v>
      </c>
      <c r="R15" s="301">
        <v>17</v>
      </c>
      <c r="S15" s="301">
        <v>19</v>
      </c>
      <c r="T15" s="301">
        <v>24</v>
      </c>
      <c r="U15" s="303">
        <v>737</v>
      </c>
    </row>
    <row r="16" spans="1:21" ht="16.5" customHeight="1" x14ac:dyDescent="0.2">
      <c r="A16" s="7"/>
      <c r="B16" s="7" t="s">
        <v>49</v>
      </c>
      <c r="C16" s="7"/>
      <c r="D16" s="7"/>
      <c r="E16" s="7"/>
      <c r="F16" s="7"/>
      <c r="G16" s="7"/>
      <c r="H16" s="7"/>
      <c r="I16" s="7"/>
      <c r="J16" s="7"/>
      <c r="K16" s="7"/>
      <c r="L16" s="9"/>
      <c r="M16" s="10"/>
      <c r="N16" s="10"/>
      <c r="O16" s="10"/>
      <c r="P16" s="10"/>
      <c r="Q16" s="10"/>
      <c r="R16" s="10"/>
      <c r="S16" s="10"/>
      <c r="T16" s="10"/>
      <c r="U16" s="10"/>
    </row>
    <row r="17" spans="1:21" ht="16.5" customHeight="1" x14ac:dyDescent="0.2">
      <c r="A17" s="7"/>
      <c r="B17" s="7"/>
      <c r="C17" s="7" t="s">
        <v>680</v>
      </c>
      <c r="D17" s="7"/>
      <c r="E17" s="7"/>
      <c r="F17" s="7"/>
      <c r="G17" s="7"/>
      <c r="H17" s="7"/>
      <c r="I17" s="7"/>
      <c r="J17" s="7"/>
      <c r="K17" s="7"/>
      <c r="L17" s="9" t="s">
        <v>386</v>
      </c>
      <c r="M17" s="304">
        <v>2.1</v>
      </c>
      <c r="N17" s="304">
        <v>2.6</v>
      </c>
      <c r="O17" s="304">
        <v>2.5</v>
      </c>
      <c r="P17" s="304">
        <v>1.6</v>
      </c>
      <c r="Q17" s="304">
        <v>2.1</v>
      </c>
      <c r="R17" s="304">
        <v>3.1</v>
      </c>
      <c r="S17" s="304">
        <v>3.5</v>
      </c>
      <c r="T17" s="304">
        <v>5.9</v>
      </c>
      <c r="U17" s="304">
        <v>2.2999999999999998</v>
      </c>
    </row>
    <row r="18" spans="1:21" ht="16.5" customHeight="1" x14ac:dyDescent="0.2">
      <c r="A18" s="7" t="s">
        <v>114</v>
      </c>
      <c r="B18" s="7"/>
      <c r="C18" s="7"/>
      <c r="D18" s="7"/>
      <c r="E18" s="7"/>
      <c r="F18" s="7"/>
      <c r="G18" s="7"/>
      <c r="H18" s="7"/>
      <c r="I18" s="7"/>
      <c r="J18" s="7"/>
      <c r="K18" s="7"/>
      <c r="L18" s="9"/>
      <c r="M18" s="10"/>
      <c r="N18" s="10"/>
      <c r="O18" s="10"/>
      <c r="P18" s="10"/>
      <c r="Q18" s="10"/>
      <c r="R18" s="10"/>
      <c r="S18" s="10"/>
      <c r="T18" s="10"/>
      <c r="U18" s="10"/>
    </row>
    <row r="19" spans="1:21" ht="16.5" customHeight="1" x14ac:dyDescent="0.2">
      <c r="A19" s="7"/>
      <c r="B19" s="7" t="s">
        <v>872</v>
      </c>
      <c r="C19" s="7"/>
      <c r="D19" s="7"/>
      <c r="E19" s="7"/>
      <c r="F19" s="7"/>
      <c r="G19" s="7"/>
      <c r="H19" s="7"/>
      <c r="I19" s="7"/>
      <c r="J19" s="7"/>
      <c r="K19" s="7"/>
      <c r="L19" s="9" t="s">
        <v>76</v>
      </c>
      <c r="M19" s="297">
        <v>96591</v>
      </c>
      <c r="N19" s="297">
        <v>82094</v>
      </c>
      <c r="O19" s="297">
        <v>61158</v>
      </c>
      <c r="P19" s="297">
        <v>34498</v>
      </c>
      <c r="Q19" s="297">
        <v>19072</v>
      </c>
      <c r="R19" s="300">
        <v>5610</v>
      </c>
      <c r="S19" s="300">
        <v>6207</v>
      </c>
      <c r="T19" s="300">
        <v>3882</v>
      </c>
      <c r="U19" s="302">
        <v>309142</v>
      </c>
    </row>
    <row r="20" spans="1:21" ht="16.5" customHeight="1" x14ac:dyDescent="0.2">
      <c r="A20" s="7"/>
      <c r="B20" s="7" t="s">
        <v>873</v>
      </c>
      <c r="C20" s="7"/>
      <c r="D20" s="7"/>
      <c r="E20" s="7"/>
      <c r="F20" s="7"/>
      <c r="G20" s="7"/>
      <c r="H20" s="7"/>
      <c r="I20" s="7"/>
      <c r="J20" s="7"/>
      <c r="K20" s="7"/>
      <c r="L20" s="9" t="s">
        <v>76</v>
      </c>
      <c r="M20" s="303">
        <v>202</v>
      </c>
      <c r="N20" s="303">
        <v>199</v>
      </c>
      <c r="O20" s="303">
        <v>188</v>
      </c>
      <c r="P20" s="301">
        <v>62</v>
      </c>
      <c r="Q20" s="301">
        <v>37</v>
      </c>
      <c r="R20" s="301">
        <v>16</v>
      </c>
      <c r="S20" s="301">
        <v>14</v>
      </c>
      <c r="T20" s="301">
        <v>25</v>
      </c>
      <c r="U20" s="303">
        <v>744</v>
      </c>
    </row>
    <row r="21" spans="1:21" ht="16.5" customHeight="1" x14ac:dyDescent="0.2">
      <c r="A21" s="7"/>
      <c r="B21" s="7" t="s">
        <v>49</v>
      </c>
      <c r="C21" s="7"/>
      <c r="D21" s="7"/>
      <c r="E21" s="7"/>
      <c r="F21" s="7"/>
      <c r="G21" s="7"/>
      <c r="H21" s="7"/>
      <c r="I21" s="7"/>
      <c r="J21" s="7"/>
      <c r="K21" s="7"/>
      <c r="L21" s="9"/>
      <c r="M21" s="10"/>
      <c r="N21" s="10"/>
      <c r="O21" s="10"/>
      <c r="P21" s="10"/>
      <c r="Q21" s="10"/>
      <c r="R21" s="10"/>
      <c r="S21" s="10"/>
      <c r="T21" s="10"/>
      <c r="U21" s="10"/>
    </row>
    <row r="22" spans="1:21" ht="16.5" customHeight="1" x14ac:dyDescent="0.2">
      <c r="A22" s="7"/>
      <c r="B22" s="7"/>
      <c r="C22" s="7" t="s">
        <v>680</v>
      </c>
      <c r="D22" s="7"/>
      <c r="E22" s="7"/>
      <c r="F22" s="7"/>
      <c r="G22" s="7"/>
      <c r="H22" s="7"/>
      <c r="I22" s="7"/>
      <c r="J22" s="7"/>
      <c r="K22" s="7"/>
      <c r="L22" s="9" t="s">
        <v>386</v>
      </c>
      <c r="M22" s="304">
        <v>2.1</v>
      </c>
      <c r="N22" s="304">
        <v>2.4</v>
      </c>
      <c r="O22" s="304">
        <v>3.1</v>
      </c>
      <c r="P22" s="304">
        <v>1.8</v>
      </c>
      <c r="Q22" s="304">
        <v>1.9</v>
      </c>
      <c r="R22" s="304">
        <v>2.9</v>
      </c>
      <c r="S22" s="304">
        <v>2.2999999999999998</v>
      </c>
      <c r="T22" s="304">
        <v>6.4</v>
      </c>
      <c r="U22" s="304">
        <v>2.4</v>
      </c>
    </row>
    <row r="23" spans="1:21" ht="16.5" customHeight="1" x14ac:dyDescent="0.2">
      <c r="A23" s="7" t="s">
        <v>115</v>
      </c>
      <c r="B23" s="7"/>
      <c r="C23" s="7"/>
      <c r="D23" s="7"/>
      <c r="E23" s="7"/>
      <c r="F23" s="7"/>
      <c r="G23" s="7"/>
      <c r="H23" s="7"/>
      <c r="I23" s="7"/>
      <c r="J23" s="7"/>
      <c r="K23" s="7"/>
      <c r="L23" s="9"/>
      <c r="M23" s="10"/>
      <c r="N23" s="10"/>
      <c r="O23" s="10"/>
      <c r="P23" s="10"/>
      <c r="Q23" s="10"/>
      <c r="R23" s="10"/>
      <c r="S23" s="10"/>
      <c r="T23" s="10"/>
      <c r="U23" s="10"/>
    </row>
    <row r="24" spans="1:21" ht="16.5" customHeight="1" x14ac:dyDescent="0.2">
      <c r="A24" s="7"/>
      <c r="B24" s="7" t="s">
        <v>872</v>
      </c>
      <c r="C24" s="7"/>
      <c r="D24" s="7"/>
      <c r="E24" s="7"/>
      <c r="F24" s="7"/>
      <c r="G24" s="7"/>
      <c r="H24" s="7"/>
      <c r="I24" s="7"/>
      <c r="J24" s="7"/>
      <c r="K24" s="7"/>
      <c r="L24" s="9" t="s">
        <v>76</v>
      </c>
      <c r="M24" s="297">
        <v>96083</v>
      </c>
      <c r="N24" s="297">
        <v>82892</v>
      </c>
      <c r="O24" s="297">
        <v>61841</v>
      </c>
      <c r="P24" s="297">
        <v>35429</v>
      </c>
      <c r="Q24" s="297">
        <v>19772</v>
      </c>
      <c r="R24" s="300">
        <v>5968</v>
      </c>
      <c r="S24" s="300">
        <v>5152</v>
      </c>
      <c r="T24" s="300">
        <v>3927</v>
      </c>
      <c r="U24" s="302">
        <v>311104</v>
      </c>
    </row>
    <row r="25" spans="1:21" ht="16.5" customHeight="1" x14ac:dyDescent="0.2">
      <c r="A25" s="7"/>
      <c r="B25" s="7" t="s">
        <v>873</v>
      </c>
      <c r="C25" s="7"/>
      <c r="D25" s="7"/>
      <c r="E25" s="7"/>
      <c r="F25" s="7"/>
      <c r="G25" s="7"/>
      <c r="H25" s="7"/>
      <c r="I25" s="7"/>
      <c r="J25" s="7"/>
      <c r="K25" s="7"/>
      <c r="L25" s="9" t="s">
        <v>76</v>
      </c>
      <c r="M25" s="303">
        <v>196</v>
      </c>
      <c r="N25" s="303">
        <v>160</v>
      </c>
      <c r="O25" s="303">
        <v>187</v>
      </c>
      <c r="P25" s="301">
        <v>67</v>
      </c>
      <c r="Q25" s="301">
        <v>41</v>
      </c>
      <c r="R25" s="301">
        <v>20</v>
      </c>
      <c r="S25" s="301">
        <v>12</v>
      </c>
      <c r="T25" s="301">
        <v>17</v>
      </c>
      <c r="U25" s="303">
        <v>700</v>
      </c>
    </row>
    <row r="26" spans="1:21" ht="16.5" customHeight="1" x14ac:dyDescent="0.2">
      <c r="A26" s="7"/>
      <c r="B26" s="7" t="s">
        <v>49</v>
      </c>
      <c r="C26" s="7"/>
      <c r="D26" s="7"/>
      <c r="E26" s="7"/>
      <c r="F26" s="7"/>
      <c r="G26" s="7"/>
      <c r="H26" s="7"/>
      <c r="I26" s="7"/>
      <c r="J26" s="7"/>
      <c r="K26" s="7"/>
      <c r="L26" s="9"/>
      <c r="M26" s="10"/>
      <c r="N26" s="10"/>
      <c r="O26" s="10"/>
      <c r="P26" s="10"/>
      <c r="Q26" s="10"/>
      <c r="R26" s="10"/>
      <c r="S26" s="10"/>
      <c r="T26" s="10"/>
      <c r="U26" s="10"/>
    </row>
    <row r="27" spans="1:21" ht="16.5" customHeight="1" x14ac:dyDescent="0.2">
      <c r="A27" s="7"/>
      <c r="B27" s="7"/>
      <c r="C27" s="7" t="s">
        <v>680</v>
      </c>
      <c r="D27" s="7"/>
      <c r="E27" s="7"/>
      <c r="F27" s="7"/>
      <c r="G27" s="7"/>
      <c r="H27" s="7"/>
      <c r="I27" s="7"/>
      <c r="J27" s="7"/>
      <c r="K27" s="7"/>
      <c r="L27" s="9" t="s">
        <v>386</v>
      </c>
      <c r="M27" s="304">
        <v>2</v>
      </c>
      <c r="N27" s="304">
        <v>1.9</v>
      </c>
      <c r="O27" s="304">
        <v>3</v>
      </c>
      <c r="P27" s="304">
        <v>1.9</v>
      </c>
      <c r="Q27" s="304">
        <v>2.1</v>
      </c>
      <c r="R27" s="304">
        <v>3.4</v>
      </c>
      <c r="S27" s="304">
        <v>2.2999999999999998</v>
      </c>
      <c r="T27" s="304">
        <v>4.3</v>
      </c>
      <c r="U27" s="304">
        <v>2.2999999999999998</v>
      </c>
    </row>
    <row r="28" spans="1:21" ht="16.5" customHeight="1" x14ac:dyDescent="0.2">
      <c r="A28" s="7" t="s">
        <v>116</v>
      </c>
      <c r="B28" s="7"/>
      <c r="C28" s="7"/>
      <c r="D28" s="7"/>
      <c r="E28" s="7"/>
      <c r="F28" s="7"/>
      <c r="G28" s="7"/>
      <c r="H28" s="7"/>
      <c r="I28" s="7"/>
      <c r="J28" s="7"/>
      <c r="K28" s="7"/>
      <c r="L28" s="9"/>
      <c r="M28" s="10"/>
      <c r="N28" s="10"/>
      <c r="O28" s="10"/>
      <c r="P28" s="10"/>
      <c r="Q28" s="10"/>
      <c r="R28" s="10"/>
      <c r="S28" s="10"/>
      <c r="T28" s="10"/>
      <c r="U28" s="10"/>
    </row>
    <row r="29" spans="1:21" ht="16.5" customHeight="1" x14ac:dyDescent="0.2">
      <c r="A29" s="7"/>
      <c r="B29" s="7" t="s">
        <v>872</v>
      </c>
      <c r="C29" s="7"/>
      <c r="D29" s="7"/>
      <c r="E29" s="7"/>
      <c r="F29" s="7"/>
      <c r="G29" s="7"/>
      <c r="H29" s="7"/>
      <c r="I29" s="7"/>
      <c r="J29" s="7"/>
      <c r="K29" s="7"/>
      <c r="L29" s="9" t="s">
        <v>76</v>
      </c>
      <c r="M29" s="302">
        <v>100079</v>
      </c>
      <c r="N29" s="297">
        <v>73568</v>
      </c>
      <c r="O29" s="297">
        <v>61745</v>
      </c>
      <c r="P29" s="297">
        <v>35135</v>
      </c>
      <c r="Q29" s="297">
        <v>19587</v>
      </c>
      <c r="R29" s="300">
        <v>5680</v>
      </c>
      <c r="S29" s="300">
        <v>5542</v>
      </c>
      <c r="T29" s="300">
        <v>4004</v>
      </c>
      <c r="U29" s="302">
        <v>305377</v>
      </c>
    </row>
    <row r="30" spans="1:21" ht="16.5" customHeight="1" x14ac:dyDescent="0.2">
      <c r="A30" s="7"/>
      <c r="B30" s="7" t="s">
        <v>873</v>
      </c>
      <c r="C30" s="7"/>
      <c r="D30" s="7"/>
      <c r="E30" s="7"/>
      <c r="F30" s="7"/>
      <c r="G30" s="7"/>
      <c r="H30" s="7"/>
      <c r="I30" s="7"/>
      <c r="J30" s="7"/>
      <c r="K30" s="7"/>
      <c r="L30" s="9" t="s">
        <v>76</v>
      </c>
      <c r="M30" s="303">
        <v>247</v>
      </c>
      <c r="N30" s="303">
        <v>123</v>
      </c>
      <c r="O30" s="303">
        <v>188</v>
      </c>
      <c r="P30" s="301">
        <v>54</v>
      </c>
      <c r="Q30" s="301">
        <v>44</v>
      </c>
      <c r="R30" s="301">
        <v>17</v>
      </c>
      <c r="S30" s="301">
        <v>14</v>
      </c>
      <c r="T30" s="301">
        <v>19</v>
      </c>
      <c r="U30" s="303">
        <v>707</v>
      </c>
    </row>
    <row r="31" spans="1:21" ht="16.5" customHeight="1" x14ac:dyDescent="0.2">
      <c r="A31" s="7"/>
      <c r="B31" s="7" t="s">
        <v>49</v>
      </c>
      <c r="C31" s="7"/>
      <c r="D31" s="7"/>
      <c r="E31" s="7"/>
      <c r="F31" s="7"/>
      <c r="G31" s="7"/>
      <c r="H31" s="7"/>
      <c r="I31" s="7"/>
      <c r="J31" s="7"/>
      <c r="K31" s="7"/>
      <c r="L31" s="9"/>
      <c r="M31" s="10"/>
      <c r="N31" s="10"/>
      <c r="O31" s="10"/>
      <c r="P31" s="10"/>
      <c r="Q31" s="10"/>
      <c r="R31" s="10"/>
      <c r="S31" s="10"/>
      <c r="T31" s="10"/>
      <c r="U31" s="10"/>
    </row>
    <row r="32" spans="1:21" ht="16.5" customHeight="1" x14ac:dyDescent="0.2">
      <c r="A32" s="7"/>
      <c r="B32" s="7"/>
      <c r="C32" s="7" t="s">
        <v>680</v>
      </c>
      <c r="D32" s="7"/>
      <c r="E32" s="7"/>
      <c r="F32" s="7"/>
      <c r="G32" s="7"/>
      <c r="H32" s="7"/>
      <c r="I32" s="7"/>
      <c r="J32" s="7"/>
      <c r="K32" s="7"/>
      <c r="L32" s="9" t="s">
        <v>386</v>
      </c>
      <c r="M32" s="304">
        <v>2.5</v>
      </c>
      <c r="N32" s="304">
        <v>1.7</v>
      </c>
      <c r="O32" s="304">
        <v>3</v>
      </c>
      <c r="P32" s="304">
        <v>1.5</v>
      </c>
      <c r="Q32" s="304">
        <v>2.2000000000000002</v>
      </c>
      <c r="R32" s="304">
        <v>3</v>
      </c>
      <c r="S32" s="304">
        <v>2.5</v>
      </c>
      <c r="T32" s="304">
        <v>4.7</v>
      </c>
      <c r="U32" s="304">
        <v>2.2999999999999998</v>
      </c>
    </row>
    <row r="33" spans="1:21" ht="16.5" customHeight="1" x14ac:dyDescent="0.2">
      <c r="A33" s="7" t="s">
        <v>117</v>
      </c>
      <c r="B33" s="7"/>
      <c r="C33" s="7"/>
      <c r="D33" s="7"/>
      <c r="E33" s="7"/>
      <c r="F33" s="7"/>
      <c r="G33" s="7"/>
      <c r="H33" s="7"/>
      <c r="I33" s="7"/>
      <c r="J33" s="7"/>
      <c r="K33" s="7"/>
      <c r="L33" s="9"/>
      <c r="M33" s="10"/>
      <c r="N33" s="10"/>
      <c r="O33" s="10"/>
      <c r="P33" s="10"/>
      <c r="Q33" s="10"/>
      <c r="R33" s="10"/>
      <c r="S33" s="10"/>
      <c r="T33" s="10"/>
      <c r="U33" s="10"/>
    </row>
    <row r="34" spans="1:21" ht="16.5" customHeight="1" x14ac:dyDescent="0.2">
      <c r="A34" s="7"/>
      <c r="B34" s="7" t="s">
        <v>872</v>
      </c>
      <c r="C34" s="7"/>
      <c r="D34" s="7"/>
      <c r="E34" s="7"/>
      <c r="F34" s="7"/>
      <c r="G34" s="7"/>
      <c r="H34" s="7"/>
      <c r="I34" s="7"/>
      <c r="J34" s="7"/>
      <c r="K34" s="7"/>
      <c r="L34" s="9" t="s">
        <v>76</v>
      </c>
      <c r="M34" s="297">
        <v>91074</v>
      </c>
      <c r="N34" s="297">
        <v>74224</v>
      </c>
      <c r="O34" s="297">
        <v>63066</v>
      </c>
      <c r="P34" s="297">
        <v>35403</v>
      </c>
      <c r="Q34" s="297">
        <v>20384</v>
      </c>
      <c r="R34" s="300">
        <v>5935</v>
      </c>
      <c r="S34" s="300">
        <v>5552</v>
      </c>
      <c r="T34" s="300">
        <v>4026</v>
      </c>
      <c r="U34" s="302">
        <v>299697</v>
      </c>
    </row>
    <row r="35" spans="1:21" ht="16.5" customHeight="1" x14ac:dyDescent="0.2">
      <c r="A35" s="7"/>
      <c r="B35" s="7" t="s">
        <v>873</v>
      </c>
      <c r="C35" s="7"/>
      <c r="D35" s="7"/>
      <c r="E35" s="7"/>
      <c r="F35" s="7"/>
      <c r="G35" s="7"/>
      <c r="H35" s="7"/>
      <c r="I35" s="7"/>
      <c r="J35" s="7"/>
      <c r="K35" s="7"/>
      <c r="L35" s="9" t="s">
        <v>76</v>
      </c>
      <c r="M35" s="303">
        <v>235</v>
      </c>
      <c r="N35" s="303">
        <v>147</v>
      </c>
      <c r="O35" s="303">
        <v>196</v>
      </c>
      <c r="P35" s="301">
        <v>51</v>
      </c>
      <c r="Q35" s="301">
        <v>33</v>
      </c>
      <c r="R35" s="301">
        <v>24</v>
      </c>
      <c r="S35" s="301">
        <v>11</v>
      </c>
      <c r="T35" s="301">
        <v>17</v>
      </c>
      <c r="U35" s="303">
        <v>714</v>
      </c>
    </row>
    <row r="36" spans="1:21" ht="16.5" customHeight="1" x14ac:dyDescent="0.2">
      <c r="A36" s="7"/>
      <c r="B36" s="7" t="s">
        <v>49</v>
      </c>
      <c r="C36" s="7"/>
      <c r="D36" s="7"/>
      <c r="E36" s="7"/>
      <c r="F36" s="7"/>
      <c r="G36" s="7"/>
      <c r="H36" s="7"/>
      <c r="I36" s="7"/>
      <c r="J36" s="7"/>
      <c r="K36" s="7"/>
      <c r="L36" s="9"/>
      <c r="M36" s="10"/>
      <c r="N36" s="10"/>
      <c r="O36" s="10"/>
      <c r="P36" s="10"/>
      <c r="Q36" s="10"/>
      <c r="R36" s="10"/>
      <c r="S36" s="10"/>
      <c r="T36" s="10"/>
      <c r="U36" s="10"/>
    </row>
    <row r="37" spans="1:21" ht="16.5" customHeight="1" x14ac:dyDescent="0.2">
      <c r="A37" s="7"/>
      <c r="B37" s="7"/>
      <c r="C37" s="7" t="s">
        <v>680</v>
      </c>
      <c r="D37" s="7"/>
      <c r="E37" s="7"/>
      <c r="F37" s="7"/>
      <c r="G37" s="7"/>
      <c r="H37" s="7"/>
      <c r="I37" s="7"/>
      <c r="J37" s="7"/>
      <c r="K37" s="7"/>
      <c r="L37" s="9" t="s">
        <v>386</v>
      </c>
      <c r="M37" s="304">
        <v>2.6</v>
      </c>
      <c r="N37" s="304">
        <v>2</v>
      </c>
      <c r="O37" s="304">
        <v>3.1</v>
      </c>
      <c r="P37" s="304">
        <v>1.4</v>
      </c>
      <c r="Q37" s="304">
        <v>1.6</v>
      </c>
      <c r="R37" s="304">
        <v>4</v>
      </c>
      <c r="S37" s="304">
        <v>2</v>
      </c>
      <c r="T37" s="304">
        <v>4.2</v>
      </c>
      <c r="U37" s="304">
        <v>2.4</v>
      </c>
    </row>
    <row r="38" spans="1:21" ht="16.5" customHeight="1" x14ac:dyDescent="0.2">
      <c r="A38" s="7" t="s">
        <v>118</v>
      </c>
      <c r="B38" s="7"/>
      <c r="C38" s="7"/>
      <c r="D38" s="7"/>
      <c r="E38" s="7"/>
      <c r="F38" s="7"/>
      <c r="G38" s="7"/>
      <c r="H38" s="7"/>
      <c r="I38" s="7"/>
      <c r="J38" s="7"/>
      <c r="K38" s="7"/>
      <c r="L38" s="9"/>
      <c r="M38" s="10"/>
      <c r="N38" s="10"/>
      <c r="O38" s="10"/>
      <c r="P38" s="10"/>
      <c r="Q38" s="10"/>
      <c r="R38" s="10"/>
      <c r="S38" s="10"/>
      <c r="T38" s="10"/>
      <c r="U38" s="10"/>
    </row>
    <row r="39" spans="1:21" ht="16.5" customHeight="1" x14ac:dyDescent="0.2">
      <c r="A39" s="7"/>
      <c r="B39" s="7" t="s">
        <v>872</v>
      </c>
      <c r="C39" s="7"/>
      <c r="D39" s="7"/>
      <c r="E39" s="7"/>
      <c r="F39" s="7"/>
      <c r="G39" s="7"/>
      <c r="H39" s="7"/>
      <c r="I39" s="7"/>
      <c r="J39" s="7"/>
      <c r="K39" s="7"/>
      <c r="L39" s="9" t="s">
        <v>76</v>
      </c>
      <c r="M39" s="302">
        <v>100462</v>
      </c>
      <c r="N39" s="297">
        <v>73969</v>
      </c>
      <c r="O39" s="297">
        <v>63354</v>
      </c>
      <c r="P39" s="297">
        <v>34516</v>
      </c>
      <c r="Q39" s="297">
        <v>20090</v>
      </c>
      <c r="R39" s="300">
        <v>6049</v>
      </c>
      <c r="S39" s="300">
        <v>5545</v>
      </c>
      <c r="T39" s="300">
        <v>4053</v>
      </c>
      <c r="U39" s="302">
        <v>308065</v>
      </c>
    </row>
    <row r="40" spans="1:21" ht="16.5" customHeight="1" x14ac:dyDescent="0.2">
      <c r="A40" s="7"/>
      <c r="B40" s="7" t="s">
        <v>873</v>
      </c>
      <c r="C40" s="7"/>
      <c r="D40" s="7"/>
      <c r="E40" s="7"/>
      <c r="F40" s="7"/>
      <c r="G40" s="7"/>
      <c r="H40" s="7"/>
      <c r="I40" s="7"/>
      <c r="J40" s="7"/>
      <c r="K40" s="7"/>
      <c r="L40" s="9" t="s">
        <v>76</v>
      </c>
      <c r="M40" s="303">
        <v>257</v>
      </c>
      <c r="N40" s="303">
        <v>159</v>
      </c>
      <c r="O40" s="303">
        <v>202</v>
      </c>
      <c r="P40" s="301">
        <v>54</v>
      </c>
      <c r="Q40" s="301">
        <v>47</v>
      </c>
      <c r="R40" s="301">
        <v>14</v>
      </c>
      <c r="S40" s="301">
        <v>10</v>
      </c>
      <c r="T40" s="301">
        <v>20</v>
      </c>
      <c r="U40" s="303">
        <v>763</v>
      </c>
    </row>
    <row r="41" spans="1:21" ht="16.5" customHeight="1" x14ac:dyDescent="0.2">
      <c r="A41" s="7"/>
      <c r="B41" s="7" t="s">
        <v>49</v>
      </c>
      <c r="C41" s="7"/>
      <c r="D41" s="7"/>
      <c r="E41" s="7"/>
      <c r="F41" s="7"/>
      <c r="G41" s="7"/>
      <c r="H41" s="7"/>
      <c r="I41" s="7"/>
      <c r="J41" s="7"/>
      <c r="K41" s="7"/>
      <c r="L41" s="9"/>
      <c r="M41" s="10"/>
      <c r="N41" s="10"/>
      <c r="O41" s="10"/>
      <c r="P41" s="10"/>
      <c r="Q41" s="10"/>
      <c r="R41" s="10"/>
      <c r="S41" s="10"/>
      <c r="T41" s="10"/>
      <c r="U41" s="10"/>
    </row>
    <row r="42" spans="1:21" ht="16.5" customHeight="1" x14ac:dyDescent="0.2">
      <c r="A42" s="7"/>
      <c r="B42" s="7"/>
      <c r="C42" s="7" t="s">
        <v>680</v>
      </c>
      <c r="D42" s="7"/>
      <c r="E42" s="7"/>
      <c r="F42" s="7"/>
      <c r="G42" s="7"/>
      <c r="H42" s="7"/>
      <c r="I42" s="7"/>
      <c r="J42" s="7"/>
      <c r="K42" s="7"/>
      <c r="L42" s="9" t="s">
        <v>386</v>
      </c>
      <c r="M42" s="304">
        <v>2.6</v>
      </c>
      <c r="N42" s="304">
        <v>2.1</v>
      </c>
      <c r="O42" s="304">
        <v>3.2</v>
      </c>
      <c r="P42" s="304">
        <v>1.6</v>
      </c>
      <c r="Q42" s="304">
        <v>2.2999999999999998</v>
      </c>
      <c r="R42" s="304">
        <v>2.2999999999999998</v>
      </c>
      <c r="S42" s="304">
        <v>1.8</v>
      </c>
      <c r="T42" s="304">
        <v>4.9000000000000004</v>
      </c>
      <c r="U42" s="304">
        <v>2.5</v>
      </c>
    </row>
    <row r="43" spans="1:21" ht="16.5" customHeight="1" x14ac:dyDescent="0.2">
      <c r="A43" s="7" t="s">
        <v>119</v>
      </c>
      <c r="B43" s="7"/>
      <c r="C43" s="7"/>
      <c r="D43" s="7"/>
      <c r="E43" s="7"/>
      <c r="F43" s="7"/>
      <c r="G43" s="7"/>
      <c r="H43" s="7"/>
      <c r="I43" s="7"/>
      <c r="J43" s="7"/>
      <c r="K43" s="7"/>
      <c r="L43" s="9"/>
      <c r="M43" s="10"/>
      <c r="N43" s="10"/>
      <c r="O43" s="10"/>
      <c r="P43" s="10"/>
      <c r="Q43" s="10"/>
      <c r="R43" s="10"/>
      <c r="S43" s="10"/>
      <c r="T43" s="10"/>
      <c r="U43" s="10"/>
    </row>
    <row r="44" spans="1:21" ht="16.5" customHeight="1" x14ac:dyDescent="0.2">
      <c r="A44" s="7"/>
      <c r="B44" s="7" t="s">
        <v>872</v>
      </c>
      <c r="C44" s="7"/>
      <c r="D44" s="7"/>
      <c r="E44" s="7"/>
      <c r="F44" s="7"/>
      <c r="G44" s="7"/>
      <c r="H44" s="7"/>
      <c r="I44" s="7"/>
      <c r="J44" s="7"/>
      <c r="K44" s="7"/>
      <c r="L44" s="9" t="s">
        <v>76</v>
      </c>
      <c r="M44" s="297">
        <v>98508</v>
      </c>
      <c r="N44" s="297">
        <v>77405</v>
      </c>
      <c r="O44" s="297">
        <v>63837</v>
      </c>
      <c r="P44" s="297">
        <v>33627</v>
      </c>
      <c r="Q44" s="297">
        <v>20433</v>
      </c>
      <c r="R44" s="300">
        <v>6168</v>
      </c>
      <c r="S44" s="300">
        <v>5461</v>
      </c>
      <c r="T44" s="300">
        <v>4104</v>
      </c>
      <c r="U44" s="302">
        <v>309582</v>
      </c>
    </row>
    <row r="45" spans="1:21" ht="16.5" customHeight="1" x14ac:dyDescent="0.2">
      <c r="A45" s="7"/>
      <c r="B45" s="7" t="s">
        <v>873</v>
      </c>
      <c r="C45" s="7"/>
      <c r="D45" s="7"/>
      <c r="E45" s="7"/>
      <c r="F45" s="7"/>
      <c r="G45" s="7"/>
      <c r="H45" s="7"/>
      <c r="I45" s="7"/>
      <c r="J45" s="7"/>
      <c r="K45" s="7"/>
      <c r="L45" s="9" t="s">
        <v>76</v>
      </c>
      <c r="M45" s="303">
        <v>229</v>
      </c>
      <c r="N45" s="303">
        <v>164</v>
      </c>
      <c r="O45" s="303">
        <v>190</v>
      </c>
      <c r="P45" s="301">
        <v>46</v>
      </c>
      <c r="Q45" s="301">
        <v>49</v>
      </c>
      <c r="R45" s="301">
        <v>18</v>
      </c>
      <c r="S45" s="301">
        <v>14</v>
      </c>
      <c r="T45" s="301">
        <v>16</v>
      </c>
      <c r="U45" s="303">
        <v>726</v>
      </c>
    </row>
    <row r="46" spans="1:21" ht="16.5" customHeight="1" x14ac:dyDescent="0.2">
      <c r="A46" s="7"/>
      <c r="B46" s="7" t="s">
        <v>49</v>
      </c>
      <c r="C46" s="7"/>
      <c r="D46" s="7"/>
      <c r="E46" s="7"/>
      <c r="F46" s="7"/>
      <c r="G46" s="7"/>
      <c r="H46" s="7"/>
      <c r="I46" s="7"/>
      <c r="J46" s="7"/>
      <c r="K46" s="7"/>
      <c r="L46" s="9"/>
      <c r="M46" s="10"/>
      <c r="N46" s="10"/>
      <c r="O46" s="10"/>
      <c r="P46" s="10"/>
      <c r="Q46" s="10"/>
      <c r="R46" s="10"/>
      <c r="S46" s="10"/>
      <c r="T46" s="10"/>
      <c r="U46" s="10"/>
    </row>
    <row r="47" spans="1:21" ht="16.5" customHeight="1" x14ac:dyDescent="0.2">
      <c r="A47" s="7"/>
      <c r="B47" s="7"/>
      <c r="C47" s="7" t="s">
        <v>680</v>
      </c>
      <c r="D47" s="7"/>
      <c r="E47" s="7"/>
      <c r="F47" s="7"/>
      <c r="G47" s="7"/>
      <c r="H47" s="7"/>
      <c r="I47" s="7"/>
      <c r="J47" s="7"/>
      <c r="K47" s="7"/>
      <c r="L47" s="9" t="s">
        <v>386</v>
      </c>
      <c r="M47" s="304">
        <v>2.2999999999999998</v>
      </c>
      <c r="N47" s="304">
        <v>2.1</v>
      </c>
      <c r="O47" s="304">
        <v>3</v>
      </c>
      <c r="P47" s="304">
        <v>1.4</v>
      </c>
      <c r="Q47" s="304">
        <v>2.4</v>
      </c>
      <c r="R47" s="304">
        <v>2.9</v>
      </c>
      <c r="S47" s="304">
        <v>2.6</v>
      </c>
      <c r="T47" s="304">
        <v>3.9</v>
      </c>
      <c r="U47" s="304">
        <v>2.2999999999999998</v>
      </c>
    </row>
    <row r="48" spans="1:21" ht="16.5" customHeight="1" x14ac:dyDescent="0.2">
      <c r="A48" s="7" t="s">
        <v>120</v>
      </c>
      <c r="B48" s="7"/>
      <c r="C48" s="7"/>
      <c r="D48" s="7"/>
      <c r="E48" s="7"/>
      <c r="F48" s="7"/>
      <c r="G48" s="7"/>
      <c r="H48" s="7"/>
      <c r="I48" s="7"/>
      <c r="J48" s="7"/>
      <c r="K48" s="7"/>
      <c r="L48" s="9"/>
      <c r="M48" s="10"/>
      <c r="N48" s="10"/>
      <c r="O48" s="10"/>
      <c r="P48" s="10"/>
      <c r="Q48" s="10"/>
      <c r="R48" s="10"/>
      <c r="S48" s="10"/>
      <c r="T48" s="10"/>
      <c r="U48" s="10"/>
    </row>
    <row r="49" spans="1:21" ht="16.5" customHeight="1" x14ac:dyDescent="0.2">
      <c r="A49" s="7"/>
      <c r="B49" s="7" t="s">
        <v>872</v>
      </c>
      <c r="C49" s="7"/>
      <c r="D49" s="7"/>
      <c r="E49" s="7"/>
      <c r="F49" s="7"/>
      <c r="G49" s="7"/>
      <c r="H49" s="7"/>
      <c r="I49" s="7"/>
      <c r="J49" s="7"/>
      <c r="K49" s="7"/>
      <c r="L49" s="9" t="s">
        <v>76</v>
      </c>
      <c r="M49" s="297">
        <v>99054</v>
      </c>
      <c r="N49" s="297">
        <v>71444</v>
      </c>
      <c r="O49" s="297">
        <v>63253</v>
      </c>
      <c r="P49" s="297">
        <v>32259</v>
      </c>
      <c r="Q49" s="297">
        <v>19892</v>
      </c>
      <c r="R49" s="300">
        <v>6608</v>
      </c>
      <c r="S49" s="300">
        <v>5121</v>
      </c>
      <c r="T49" s="300">
        <v>3954</v>
      </c>
      <c r="U49" s="302">
        <v>301617</v>
      </c>
    </row>
    <row r="50" spans="1:21" ht="16.5" customHeight="1" x14ac:dyDescent="0.2">
      <c r="A50" s="7"/>
      <c r="B50" s="7" t="s">
        <v>873</v>
      </c>
      <c r="C50" s="7"/>
      <c r="D50" s="7"/>
      <c r="E50" s="7"/>
      <c r="F50" s="7"/>
      <c r="G50" s="7"/>
      <c r="H50" s="7"/>
      <c r="I50" s="7"/>
      <c r="J50" s="7"/>
      <c r="K50" s="7"/>
      <c r="L50" s="9" t="s">
        <v>76</v>
      </c>
      <c r="M50" s="303">
        <v>284</v>
      </c>
      <c r="N50" s="303">
        <v>185</v>
      </c>
      <c r="O50" s="303">
        <v>199</v>
      </c>
      <c r="P50" s="301">
        <v>63</v>
      </c>
      <c r="Q50" s="301">
        <v>30</v>
      </c>
      <c r="R50" s="301">
        <v>18</v>
      </c>
      <c r="S50" s="298">
        <v>9</v>
      </c>
      <c r="T50" s="301">
        <v>17</v>
      </c>
      <c r="U50" s="303">
        <v>805</v>
      </c>
    </row>
    <row r="51" spans="1:21" ht="16.5" customHeight="1" x14ac:dyDescent="0.2">
      <c r="A51" s="7"/>
      <c r="B51" s="7" t="s">
        <v>49</v>
      </c>
      <c r="C51" s="7"/>
      <c r="D51" s="7"/>
      <c r="E51" s="7"/>
      <c r="F51" s="7"/>
      <c r="G51" s="7"/>
      <c r="H51" s="7"/>
      <c r="I51" s="7"/>
      <c r="J51" s="7"/>
      <c r="K51" s="7"/>
      <c r="L51" s="9"/>
      <c r="M51" s="10"/>
      <c r="N51" s="10"/>
      <c r="O51" s="10"/>
      <c r="P51" s="10"/>
      <c r="Q51" s="10"/>
      <c r="R51" s="10"/>
      <c r="S51" s="10"/>
      <c r="T51" s="10"/>
      <c r="U51" s="10"/>
    </row>
    <row r="52" spans="1:21" ht="16.5" customHeight="1" x14ac:dyDescent="0.2">
      <c r="A52" s="13"/>
      <c r="B52" s="13"/>
      <c r="C52" s="13" t="s">
        <v>680</v>
      </c>
      <c r="D52" s="13"/>
      <c r="E52" s="13"/>
      <c r="F52" s="13"/>
      <c r="G52" s="13"/>
      <c r="H52" s="13"/>
      <c r="I52" s="13"/>
      <c r="J52" s="13"/>
      <c r="K52" s="13"/>
      <c r="L52" s="14" t="s">
        <v>386</v>
      </c>
      <c r="M52" s="305">
        <v>2.9</v>
      </c>
      <c r="N52" s="305">
        <v>2.6</v>
      </c>
      <c r="O52" s="305">
        <v>3.1</v>
      </c>
      <c r="P52" s="305">
        <v>2</v>
      </c>
      <c r="Q52" s="305">
        <v>1.5</v>
      </c>
      <c r="R52" s="305">
        <v>2.7</v>
      </c>
      <c r="S52" s="305">
        <v>1.8</v>
      </c>
      <c r="T52" s="305">
        <v>4.3</v>
      </c>
      <c r="U52" s="305">
        <v>2.7</v>
      </c>
    </row>
    <row r="53" spans="1:21" ht="4.5" customHeight="1" x14ac:dyDescent="0.2">
      <c r="A53" s="25"/>
      <c r="B53" s="25"/>
      <c r="C53" s="2"/>
      <c r="D53" s="2"/>
      <c r="E53" s="2"/>
      <c r="F53" s="2"/>
      <c r="G53" s="2"/>
      <c r="H53" s="2"/>
      <c r="I53" s="2"/>
      <c r="J53" s="2"/>
      <c r="K53" s="2"/>
      <c r="L53" s="2"/>
      <c r="M53" s="2"/>
      <c r="N53" s="2"/>
      <c r="O53" s="2"/>
      <c r="P53" s="2"/>
      <c r="Q53" s="2"/>
      <c r="R53" s="2"/>
      <c r="S53" s="2"/>
      <c r="T53" s="2"/>
      <c r="U53" s="2"/>
    </row>
    <row r="54" spans="1:21" ht="42.4" customHeight="1" x14ac:dyDescent="0.2">
      <c r="A54" s="25" t="s">
        <v>79</v>
      </c>
      <c r="B54" s="25"/>
      <c r="C54" s="345" t="s">
        <v>522</v>
      </c>
      <c r="D54" s="345"/>
      <c r="E54" s="345"/>
      <c r="F54" s="345"/>
      <c r="G54" s="345"/>
      <c r="H54" s="345"/>
      <c r="I54" s="345"/>
      <c r="J54" s="345"/>
      <c r="K54" s="345"/>
      <c r="L54" s="345"/>
      <c r="M54" s="345"/>
      <c r="N54" s="345"/>
      <c r="O54" s="345"/>
      <c r="P54" s="345"/>
      <c r="Q54" s="345"/>
      <c r="R54" s="345"/>
      <c r="S54" s="345"/>
      <c r="T54" s="345"/>
      <c r="U54" s="345"/>
    </row>
    <row r="55" spans="1:21" ht="29.45" customHeight="1" x14ac:dyDescent="0.2">
      <c r="A55" s="25" t="s">
        <v>80</v>
      </c>
      <c r="B55" s="25"/>
      <c r="C55" s="345" t="s">
        <v>682</v>
      </c>
      <c r="D55" s="345"/>
      <c r="E55" s="345"/>
      <c r="F55" s="345"/>
      <c r="G55" s="345"/>
      <c r="H55" s="345"/>
      <c r="I55" s="345"/>
      <c r="J55" s="345"/>
      <c r="K55" s="345"/>
      <c r="L55" s="345"/>
      <c r="M55" s="345"/>
      <c r="N55" s="345"/>
      <c r="O55" s="345"/>
      <c r="P55" s="345"/>
      <c r="Q55" s="345"/>
      <c r="R55" s="345"/>
      <c r="S55" s="345"/>
      <c r="T55" s="345"/>
      <c r="U55" s="345"/>
    </row>
    <row r="56" spans="1:21" ht="29.45" customHeight="1" x14ac:dyDescent="0.2">
      <c r="A56" s="25" t="s">
        <v>81</v>
      </c>
      <c r="B56" s="25"/>
      <c r="C56" s="345" t="s">
        <v>683</v>
      </c>
      <c r="D56" s="345"/>
      <c r="E56" s="345"/>
      <c r="F56" s="345"/>
      <c r="G56" s="345"/>
      <c r="H56" s="345"/>
      <c r="I56" s="345"/>
      <c r="J56" s="345"/>
      <c r="K56" s="345"/>
      <c r="L56" s="345"/>
      <c r="M56" s="345"/>
      <c r="N56" s="345"/>
      <c r="O56" s="345"/>
      <c r="P56" s="345"/>
      <c r="Q56" s="345"/>
      <c r="R56" s="345"/>
      <c r="S56" s="345"/>
      <c r="T56" s="345"/>
      <c r="U56" s="345"/>
    </row>
    <row r="57" spans="1:21" ht="42.4" customHeight="1" x14ac:dyDescent="0.2">
      <c r="A57" s="25" t="s">
        <v>82</v>
      </c>
      <c r="B57" s="25"/>
      <c r="C57" s="345" t="s">
        <v>684</v>
      </c>
      <c r="D57" s="345"/>
      <c r="E57" s="345"/>
      <c r="F57" s="345"/>
      <c r="G57" s="345"/>
      <c r="H57" s="345"/>
      <c r="I57" s="345"/>
      <c r="J57" s="345"/>
      <c r="K57" s="345"/>
      <c r="L57" s="345"/>
      <c r="M57" s="345"/>
      <c r="N57" s="345"/>
      <c r="O57" s="345"/>
      <c r="P57" s="345"/>
      <c r="Q57" s="345"/>
      <c r="R57" s="345"/>
      <c r="S57" s="345"/>
      <c r="T57" s="345"/>
      <c r="U57" s="345"/>
    </row>
    <row r="58" spans="1:21" ht="16.5" customHeight="1" x14ac:dyDescent="0.2">
      <c r="A58" s="25" t="s">
        <v>83</v>
      </c>
      <c r="B58" s="25"/>
      <c r="C58" s="345" t="s">
        <v>527</v>
      </c>
      <c r="D58" s="345"/>
      <c r="E58" s="345"/>
      <c r="F58" s="345"/>
      <c r="G58" s="345"/>
      <c r="H58" s="345"/>
      <c r="I58" s="345"/>
      <c r="J58" s="345"/>
      <c r="K58" s="345"/>
      <c r="L58" s="345"/>
      <c r="M58" s="345"/>
      <c r="N58" s="345"/>
      <c r="O58" s="345"/>
      <c r="P58" s="345"/>
      <c r="Q58" s="345"/>
      <c r="R58" s="345"/>
      <c r="S58" s="345"/>
      <c r="T58" s="345"/>
      <c r="U58" s="345"/>
    </row>
    <row r="59" spans="1:21" ht="29.45" customHeight="1" x14ac:dyDescent="0.2">
      <c r="A59" s="25" t="s">
        <v>84</v>
      </c>
      <c r="B59" s="25"/>
      <c r="C59" s="345" t="s">
        <v>857</v>
      </c>
      <c r="D59" s="345"/>
      <c r="E59" s="345"/>
      <c r="F59" s="345"/>
      <c r="G59" s="345"/>
      <c r="H59" s="345"/>
      <c r="I59" s="345"/>
      <c r="J59" s="345"/>
      <c r="K59" s="345"/>
      <c r="L59" s="345"/>
      <c r="M59" s="345"/>
      <c r="N59" s="345"/>
      <c r="O59" s="345"/>
      <c r="P59" s="345"/>
      <c r="Q59" s="345"/>
      <c r="R59" s="345"/>
      <c r="S59" s="345"/>
      <c r="T59" s="345"/>
      <c r="U59" s="345"/>
    </row>
    <row r="60" spans="1:21" ht="16.5" customHeight="1" x14ac:dyDescent="0.2">
      <c r="A60" s="25" t="s">
        <v>85</v>
      </c>
      <c r="B60" s="25"/>
      <c r="C60" s="345" t="s">
        <v>529</v>
      </c>
      <c r="D60" s="345"/>
      <c r="E60" s="345"/>
      <c r="F60" s="345"/>
      <c r="G60" s="345"/>
      <c r="H60" s="345"/>
      <c r="I60" s="345"/>
      <c r="J60" s="345"/>
      <c r="K60" s="345"/>
      <c r="L60" s="345"/>
      <c r="M60" s="345"/>
      <c r="N60" s="345"/>
      <c r="O60" s="345"/>
      <c r="P60" s="345"/>
      <c r="Q60" s="345"/>
      <c r="R60" s="345"/>
      <c r="S60" s="345"/>
      <c r="T60" s="345"/>
      <c r="U60" s="345"/>
    </row>
    <row r="61" spans="1:21" ht="16.5" customHeight="1" x14ac:dyDescent="0.2">
      <c r="A61" s="25" t="s">
        <v>86</v>
      </c>
      <c r="B61" s="25"/>
      <c r="C61" s="345" t="s">
        <v>874</v>
      </c>
      <c r="D61" s="345"/>
      <c r="E61" s="345"/>
      <c r="F61" s="345"/>
      <c r="G61" s="345"/>
      <c r="H61" s="345"/>
      <c r="I61" s="345"/>
      <c r="J61" s="345"/>
      <c r="K61" s="345"/>
      <c r="L61" s="345"/>
      <c r="M61" s="345"/>
      <c r="N61" s="345"/>
      <c r="O61" s="345"/>
      <c r="P61" s="345"/>
      <c r="Q61" s="345"/>
      <c r="R61" s="345"/>
      <c r="S61" s="345"/>
      <c r="T61" s="345"/>
      <c r="U61" s="345"/>
    </row>
    <row r="62" spans="1:21" ht="29.45" customHeight="1" x14ac:dyDescent="0.2">
      <c r="A62" s="25" t="s">
        <v>184</v>
      </c>
      <c r="B62" s="25"/>
      <c r="C62" s="345" t="s">
        <v>875</v>
      </c>
      <c r="D62" s="345"/>
      <c r="E62" s="345"/>
      <c r="F62" s="345"/>
      <c r="G62" s="345"/>
      <c r="H62" s="345"/>
      <c r="I62" s="345"/>
      <c r="J62" s="345"/>
      <c r="K62" s="345"/>
      <c r="L62" s="345"/>
      <c r="M62" s="345"/>
      <c r="N62" s="345"/>
      <c r="O62" s="345"/>
      <c r="P62" s="345"/>
      <c r="Q62" s="345"/>
      <c r="R62" s="345"/>
      <c r="S62" s="345"/>
      <c r="T62" s="345"/>
      <c r="U62" s="345"/>
    </row>
    <row r="63" spans="1:21" ht="4.5" customHeight="1" x14ac:dyDescent="0.2"/>
    <row r="64" spans="1:21" ht="68.099999999999994" customHeight="1" x14ac:dyDescent="0.2">
      <c r="A64" s="26" t="s">
        <v>95</v>
      </c>
      <c r="B64" s="25"/>
      <c r="C64" s="25"/>
      <c r="D64" s="25"/>
      <c r="E64" s="345" t="s">
        <v>876</v>
      </c>
      <c r="F64" s="345"/>
      <c r="G64" s="345"/>
      <c r="H64" s="345"/>
      <c r="I64" s="345"/>
      <c r="J64" s="345"/>
      <c r="K64" s="345"/>
      <c r="L64" s="345"/>
      <c r="M64" s="345"/>
      <c r="N64" s="345"/>
      <c r="O64" s="345"/>
      <c r="P64" s="345"/>
      <c r="Q64" s="345"/>
      <c r="R64" s="345"/>
      <c r="S64" s="345"/>
      <c r="T64" s="345"/>
      <c r="U64" s="345"/>
    </row>
  </sheetData>
  <mergeCells count="11">
    <mergeCell ref="E64:U64"/>
    <mergeCell ref="C58:U58"/>
    <mergeCell ref="C59:U59"/>
    <mergeCell ref="C60:U60"/>
    <mergeCell ref="C61:U61"/>
    <mergeCell ref="C62:U62"/>
    <mergeCell ref="K1:U1"/>
    <mergeCell ref="C54:U54"/>
    <mergeCell ref="C55:U55"/>
    <mergeCell ref="C56:U56"/>
    <mergeCell ref="C57:U57"/>
  </mergeCells>
  <pageMargins left="0.7" right="0.7" top="0.75" bottom="0.75" header="0.3" footer="0.3"/>
  <pageSetup paperSize="9" fitToHeight="0" orientation="landscape" horizontalDpi="300" verticalDpi="300"/>
  <headerFooter scaleWithDoc="0" alignWithMargins="0">
    <oddHeader>&amp;C&amp;"Arial"&amp;8TABLE EA.40</oddHeader>
    <oddFooter>&amp;L&amp;"Arial"&amp;8REPORT ON
GOVERNMENT
SERVICES 2022&amp;R&amp;"Arial"&amp;8HEALTH SECTOR
OVERVIEW
PAGE &amp;B&amp;P&amp;B</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U65"/>
  <sheetViews>
    <sheetView showGridLines="0" workbookViewId="0"/>
  </sheetViews>
  <sheetFormatPr defaultColWidth="11.42578125" defaultRowHeight="12.75" x14ac:dyDescent="0.2"/>
  <cols>
    <col min="1" max="10" width="1.85546875" customWidth="1"/>
    <col min="11" max="11" width="3.85546875" customWidth="1"/>
    <col min="12" max="12" width="5.42578125" customWidth="1"/>
    <col min="13" max="21" width="8.5703125" customWidth="1"/>
  </cols>
  <sheetData>
    <row r="1" spans="1:21" ht="17.45" customHeight="1" x14ac:dyDescent="0.2">
      <c r="A1" s="8" t="s">
        <v>877</v>
      </c>
      <c r="B1" s="8"/>
      <c r="C1" s="8"/>
      <c r="D1" s="8"/>
      <c r="E1" s="8"/>
      <c r="F1" s="8"/>
      <c r="G1" s="8"/>
      <c r="H1" s="8"/>
      <c r="I1" s="8"/>
      <c r="J1" s="8"/>
      <c r="K1" s="352" t="s">
        <v>878</v>
      </c>
      <c r="L1" s="353"/>
      <c r="M1" s="353"/>
      <c r="N1" s="353"/>
      <c r="O1" s="353"/>
      <c r="P1" s="353"/>
      <c r="Q1" s="353"/>
      <c r="R1" s="353"/>
      <c r="S1" s="353"/>
      <c r="T1" s="353"/>
      <c r="U1" s="353"/>
    </row>
    <row r="2" spans="1:21" ht="16.5" customHeight="1" x14ac:dyDescent="0.2">
      <c r="A2" s="11"/>
      <c r="B2" s="11"/>
      <c r="C2" s="11"/>
      <c r="D2" s="11"/>
      <c r="E2" s="11"/>
      <c r="F2" s="11"/>
      <c r="G2" s="11"/>
      <c r="H2" s="11"/>
      <c r="I2" s="11"/>
      <c r="J2" s="11"/>
      <c r="K2" s="11"/>
      <c r="L2" s="12" t="s">
        <v>59</v>
      </c>
      <c r="M2" s="105" t="s">
        <v>879</v>
      </c>
      <c r="N2" s="105" t="s">
        <v>880</v>
      </c>
      <c r="O2" s="105" t="s">
        <v>881</v>
      </c>
      <c r="P2" s="105" t="s">
        <v>882</v>
      </c>
      <c r="Q2" s="105" t="s">
        <v>883</v>
      </c>
      <c r="R2" s="105" t="s">
        <v>884</v>
      </c>
      <c r="S2" s="105" t="s">
        <v>885</v>
      </c>
      <c r="T2" s="105" t="s">
        <v>886</v>
      </c>
      <c r="U2" s="105" t="s">
        <v>887</v>
      </c>
    </row>
    <row r="3" spans="1:21" ht="16.5" customHeight="1" x14ac:dyDescent="0.2">
      <c r="A3" s="7" t="s">
        <v>513</v>
      </c>
      <c r="B3" s="7"/>
      <c r="C3" s="7"/>
      <c r="D3" s="7"/>
      <c r="E3" s="7"/>
      <c r="F3" s="7"/>
      <c r="G3" s="7"/>
      <c r="H3" s="7"/>
      <c r="I3" s="7"/>
      <c r="J3" s="7"/>
      <c r="K3" s="7"/>
      <c r="L3" s="9"/>
      <c r="M3" s="10"/>
      <c r="N3" s="10"/>
      <c r="O3" s="10"/>
      <c r="P3" s="10"/>
      <c r="Q3" s="10"/>
      <c r="R3" s="10"/>
      <c r="S3" s="10"/>
      <c r="T3" s="10"/>
      <c r="U3" s="10"/>
    </row>
    <row r="4" spans="1:21" ht="16.5" customHeight="1" x14ac:dyDescent="0.2">
      <c r="A4" s="7"/>
      <c r="B4" s="7" t="s">
        <v>853</v>
      </c>
      <c r="C4" s="7"/>
      <c r="D4" s="7"/>
      <c r="E4" s="7"/>
      <c r="F4" s="7"/>
      <c r="G4" s="7"/>
      <c r="H4" s="7"/>
      <c r="I4" s="7"/>
      <c r="J4" s="7"/>
      <c r="K4" s="7"/>
      <c r="L4" s="9" t="s">
        <v>76</v>
      </c>
      <c r="M4" s="306">
        <v>96013</v>
      </c>
      <c r="N4" s="306">
        <v>73926</v>
      </c>
      <c r="O4" s="306">
        <v>59921</v>
      </c>
      <c r="P4" s="306">
        <v>32680</v>
      </c>
      <c r="Q4" s="306">
        <v>18588</v>
      </c>
      <c r="R4" s="312">
        <v>5825</v>
      </c>
      <c r="S4" s="312">
        <v>5390</v>
      </c>
      <c r="T4" s="312">
        <v>3785</v>
      </c>
      <c r="U4" s="311">
        <v>296153</v>
      </c>
    </row>
    <row r="5" spans="1:21" ht="16.5" customHeight="1" x14ac:dyDescent="0.2">
      <c r="A5" s="7"/>
      <c r="B5" s="7" t="s">
        <v>888</v>
      </c>
      <c r="C5" s="7"/>
      <c r="D5" s="7"/>
      <c r="E5" s="7"/>
      <c r="F5" s="7"/>
      <c r="G5" s="7"/>
      <c r="H5" s="7"/>
      <c r="I5" s="7"/>
      <c r="J5" s="7"/>
      <c r="K5" s="7"/>
      <c r="L5" s="9" t="s">
        <v>76</v>
      </c>
      <c r="M5" s="307">
        <v>773</v>
      </c>
      <c r="N5" s="307">
        <v>545</v>
      </c>
      <c r="O5" s="307">
        <v>598</v>
      </c>
      <c r="P5" s="307">
        <v>312</v>
      </c>
      <c r="Q5" s="308">
        <v>94</v>
      </c>
      <c r="R5" s="308">
        <v>61</v>
      </c>
      <c r="S5" s="308">
        <v>36</v>
      </c>
      <c r="T5" s="308">
        <v>71</v>
      </c>
      <c r="U5" s="312">
        <v>2490</v>
      </c>
    </row>
    <row r="6" spans="1:21" ht="16.5" customHeight="1" x14ac:dyDescent="0.2">
      <c r="A6" s="7"/>
      <c r="B6" s="7" t="s">
        <v>50</v>
      </c>
      <c r="C6" s="7"/>
      <c r="D6" s="7"/>
      <c r="E6" s="7"/>
      <c r="F6" s="7"/>
      <c r="G6" s="7"/>
      <c r="H6" s="7"/>
      <c r="I6" s="7"/>
      <c r="J6" s="7"/>
      <c r="K6" s="7"/>
      <c r="L6" s="9"/>
      <c r="M6" s="10"/>
      <c r="N6" s="10"/>
      <c r="O6" s="10"/>
      <c r="P6" s="10"/>
      <c r="Q6" s="10"/>
      <c r="R6" s="10"/>
      <c r="S6" s="10"/>
      <c r="T6" s="10"/>
      <c r="U6" s="10"/>
    </row>
    <row r="7" spans="1:21" ht="16.5" customHeight="1" x14ac:dyDescent="0.2">
      <c r="A7" s="7"/>
      <c r="B7" s="7"/>
      <c r="C7" s="7" t="s">
        <v>855</v>
      </c>
      <c r="D7" s="7"/>
      <c r="E7" s="7"/>
      <c r="F7" s="7"/>
      <c r="G7" s="7"/>
      <c r="H7" s="7"/>
      <c r="I7" s="7"/>
      <c r="J7" s="7"/>
      <c r="K7" s="7"/>
      <c r="L7" s="9" t="s">
        <v>386</v>
      </c>
      <c r="M7" s="313">
        <v>8.1</v>
      </c>
      <c r="N7" s="313">
        <v>7.4</v>
      </c>
      <c r="O7" s="309">
        <v>10</v>
      </c>
      <c r="P7" s="313">
        <v>9.5</v>
      </c>
      <c r="Q7" s="313">
        <v>5.0999999999999996</v>
      </c>
      <c r="R7" s="309">
        <v>10.5</v>
      </c>
      <c r="S7" s="313">
        <v>6.7</v>
      </c>
      <c r="T7" s="309">
        <v>18.8</v>
      </c>
      <c r="U7" s="313">
        <v>8.4</v>
      </c>
    </row>
    <row r="8" spans="1:21" ht="16.5" customHeight="1" x14ac:dyDescent="0.2">
      <c r="A8" s="7" t="s">
        <v>69</v>
      </c>
      <c r="B8" s="7"/>
      <c r="C8" s="7"/>
      <c r="D8" s="7"/>
      <c r="E8" s="7"/>
      <c r="F8" s="7"/>
      <c r="G8" s="7"/>
      <c r="H8" s="7"/>
      <c r="I8" s="7"/>
      <c r="J8" s="7"/>
      <c r="K8" s="7"/>
      <c r="L8" s="9"/>
      <c r="M8" s="10"/>
      <c r="N8" s="10"/>
      <c r="O8" s="10"/>
      <c r="P8" s="10"/>
      <c r="Q8" s="10"/>
      <c r="R8" s="10"/>
      <c r="S8" s="10"/>
      <c r="T8" s="10"/>
      <c r="U8" s="10"/>
    </row>
    <row r="9" spans="1:21" ht="16.5" customHeight="1" x14ac:dyDescent="0.2">
      <c r="A9" s="7"/>
      <c r="B9" s="7" t="s">
        <v>853</v>
      </c>
      <c r="C9" s="7"/>
      <c r="D9" s="7"/>
      <c r="E9" s="7"/>
      <c r="F9" s="7"/>
      <c r="G9" s="7"/>
      <c r="H9" s="7"/>
      <c r="I9" s="7"/>
      <c r="J9" s="7"/>
      <c r="K9" s="7"/>
      <c r="L9" s="9" t="s">
        <v>76</v>
      </c>
      <c r="M9" s="306">
        <v>99378</v>
      </c>
      <c r="N9" s="306">
        <v>77606</v>
      </c>
      <c r="O9" s="306">
        <v>62173</v>
      </c>
      <c r="P9" s="306">
        <v>33747</v>
      </c>
      <c r="Q9" s="306">
        <v>19572</v>
      </c>
      <c r="R9" s="312">
        <v>5776</v>
      </c>
      <c r="S9" s="312">
        <v>5543</v>
      </c>
      <c r="T9" s="312">
        <v>3700</v>
      </c>
      <c r="U9" s="311">
        <v>307518</v>
      </c>
    </row>
    <row r="10" spans="1:21" ht="16.5" customHeight="1" x14ac:dyDescent="0.2">
      <c r="A10" s="7"/>
      <c r="B10" s="7" t="s">
        <v>888</v>
      </c>
      <c r="C10" s="7"/>
      <c r="D10" s="7"/>
      <c r="E10" s="7"/>
      <c r="F10" s="7"/>
      <c r="G10" s="7"/>
      <c r="H10" s="7"/>
      <c r="I10" s="7"/>
      <c r="J10" s="7"/>
      <c r="K10" s="7"/>
      <c r="L10" s="9" t="s">
        <v>76</v>
      </c>
      <c r="M10" s="307">
        <v>733</v>
      </c>
      <c r="N10" s="307">
        <v>553</v>
      </c>
      <c r="O10" s="307">
        <v>628</v>
      </c>
      <c r="P10" s="307">
        <v>259</v>
      </c>
      <c r="Q10" s="307">
        <v>108</v>
      </c>
      <c r="R10" s="308">
        <v>47</v>
      </c>
      <c r="S10" s="308">
        <v>28</v>
      </c>
      <c r="T10" s="308">
        <v>57</v>
      </c>
      <c r="U10" s="312">
        <v>2413</v>
      </c>
    </row>
    <row r="11" spans="1:21" ht="16.5" customHeight="1" x14ac:dyDescent="0.2">
      <c r="A11" s="7"/>
      <c r="B11" s="7" t="s">
        <v>50</v>
      </c>
      <c r="C11" s="7"/>
      <c r="D11" s="7"/>
      <c r="E11" s="7"/>
      <c r="F11" s="7"/>
      <c r="G11" s="7"/>
      <c r="H11" s="7"/>
      <c r="I11" s="7"/>
      <c r="J11" s="7"/>
      <c r="K11" s="7"/>
      <c r="L11" s="9"/>
      <c r="M11" s="10"/>
      <c r="N11" s="10"/>
      <c r="O11" s="10"/>
      <c r="P11" s="10"/>
      <c r="Q11" s="10"/>
      <c r="R11" s="10"/>
      <c r="S11" s="10"/>
      <c r="T11" s="10"/>
      <c r="U11" s="10"/>
    </row>
    <row r="12" spans="1:21" ht="16.5" customHeight="1" x14ac:dyDescent="0.2">
      <c r="A12" s="7"/>
      <c r="B12" s="7"/>
      <c r="C12" s="7" t="s">
        <v>855</v>
      </c>
      <c r="D12" s="7"/>
      <c r="E12" s="7"/>
      <c r="F12" s="7"/>
      <c r="G12" s="7"/>
      <c r="H12" s="7"/>
      <c r="I12" s="7"/>
      <c r="J12" s="7"/>
      <c r="K12" s="7"/>
      <c r="L12" s="9" t="s">
        <v>386</v>
      </c>
      <c r="M12" s="313">
        <v>7.4</v>
      </c>
      <c r="N12" s="313">
        <v>7.1</v>
      </c>
      <c r="O12" s="309">
        <v>10.1</v>
      </c>
      <c r="P12" s="313">
        <v>7.7</v>
      </c>
      <c r="Q12" s="313">
        <v>5.5</v>
      </c>
      <c r="R12" s="313">
        <v>8.1</v>
      </c>
      <c r="S12" s="313">
        <v>5.0999999999999996</v>
      </c>
      <c r="T12" s="309">
        <v>15.4</v>
      </c>
      <c r="U12" s="313">
        <v>7.8</v>
      </c>
    </row>
    <row r="13" spans="1:21" ht="16.5" customHeight="1" x14ac:dyDescent="0.2">
      <c r="A13" s="7" t="s">
        <v>113</v>
      </c>
      <c r="B13" s="7"/>
      <c r="C13" s="7"/>
      <c r="D13" s="7"/>
      <c r="E13" s="7"/>
      <c r="F13" s="7"/>
      <c r="G13" s="7"/>
      <c r="H13" s="7"/>
      <c r="I13" s="7"/>
      <c r="J13" s="7"/>
      <c r="K13" s="7"/>
      <c r="L13" s="9"/>
      <c r="M13" s="10"/>
      <c r="N13" s="10"/>
      <c r="O13" s="10"/>
      <c r="P13" s="10"/>
      <c r="Q13" s="10"/>
      <c r="R13" s="10"/>
      <c r="S13" s="10"/>
      <c r="T13" s="10"/>
      <c r="U13" s="10"/>
    </row>
    <row r="14" spans="1:21" ht="16.5" customHeight="1" x14ac:dyDescent="0.2">
      <c r="A14" s="7"/>
      <c r="B14" s="7" t="s">
        <v>853</v>
      </c>
      <c r="C14" s="7"/>
      <c r="D14" s="7"/>
      <c r="E14" s="7"/>
      <c r="F14" s="7"/>
      <c r="G14" s="7"/>
      <c r="H14" s="7"/>
      <c r="I14" s="7"/>
      <c r="J14" s="7"/>
      <c r="K14" s="7"/>
      <c r="L14" s="9" t="s">
        <v>76</v>
      </c>
      <c r="M14" s="311">
        <v>107861</v>
      </c>
      <c r="N14" s="306">
        <v>78930</v>
      </c>
      <c r="O14" s="306">
        <v>62263</v>
      </c>
      <c r="P14" s="306">
        <v>33466</v>
      </c>
      <c r="Q14" s="306">
        <v>19177</v>
      </c>
      <c r="R14" s="312">
        <v>5587</v>
      </c>
      <c r="S14" s="312">
        <v>5406</v>
      </c>
      <c r="T14" s="312">
        <v>4095</v>
      </c>
      <c r="U14" s="311">
        <v>316829</v>
      </c>
    </row>
    <row r="15" spans="1:21" ht="16.5" customHeight="1" x14ac:dyDescent="0.2">
      <c r="A15" s="7"/>
      <c r="B15" s="7" t="s">
        <v>888</v>
      </c>
      <c r="C15" s="7"/>
      <c r="D15" s="7"/>
      <c r="E15" s="7"/>
      <c r="F15" s="7"/>
      <c r="G15" s="7"/>
      <c r="H15" s="7"/>
      <c r="I15" s="7"/>
      <c r="J15" s="7"/>
      <c r="K15" s="7"/>
      <c r="L15" s="9" t="s">
        <v>76</v>
      </c>
      <c r="M15" s="307">
        <v>739</v>
      </c>
      <c r="N15" s="307">
        <v>648</v>
      </c>
      <c r="O15" s="307">
        <v>487</v>
      </c>
      <c r="P15" s="307">
        <v>263</v>
      </c>
      <c r="Q15" s="307">
        <v>105</v>
      </c>
      <c r="R15" s="308">
        <v>57</v>
      </c>
      <c r="S15" s="308">
        <v>51</v>
      </c>
      <c r="T15" s="308">
        <v>69</v>
      </c>
      <c r="U15" s="312">
        <v>2419</v>
      </c>
    </row>
    <row r="16" spans="1:21" ht="16.5" customHeight="1" x14ac:dyDescent="0.2">
      <c r="A16" s="7"/>
      <c r="B16" s="7" t="s">
        <v>50</v>
      </c>
      <c r="C16" s="7"/>
      <c r="D16" s="7"/>
      <c r="E16" s="7"/>
      <c r="F16" s="7"/>
      <c r="G16" s="7"/>
      <c r="H16" s="7"/>
      <c r="I16" s="7"/>
      <c r="J16" s="7"/>
      <c r="K16" s="7"/>
      <c r="L16" s="9"/>
      <c r="M16" s="10"/>
      <c r="N16" s="10"/>
      <c r="O16" s="10"/>
      <c r="P16" s="10"/>
      <c r="Q16" s="10"/>
      <c r="R16" s="10"/>
      <c r="S16" s="10"/>
      <c r="T16" s="10"/>
      <c r="U16" s="10"/>
    </row>
    <row r="17" spans="1:21" ht="16.5" customHeight="1" x14ac:dyDescent="0.2">
      <c r="A17" s="7"/>
      <c r="B17" s="7"/>
      <c r="C17" s="7" t="s">
        <v>855</v>
      </c>
      <c r="D17" s="7"/>
      <c r="E17" s="7"/>
      <c r="F17" s="7"/>
      <c r="G17" s="7"/>
      <c r="H17" s="7"/>
      <c r="I17" s="7"/>
      <c r="J17" s="7"/>
      <c r="K17" s="7"/>
      <c r="L17" s="9" t="s">
        <v>386</v>
      </c>
      <c r="M17" s="313">
        <v>6.9</v>
      </c>
      <c r="N17" s="313">
        <v>8.1999999999999993</v>
      </c>
      <c r="O17" s="313">
        <v>7.8</v>
      </c>
      <c r="P17" s="313">
        <v>7.9</v>
      </c>
      <c r="Q17" s="313">
        <v>5.5</v>
      </c>
      <c r="R17" s="309">
        <v>10.199999999999999</v>
      </c>
      <c r="S17" s="313">
        <v>9.4</v>
      </c>
      <c r="T17" s="309">
        <v>16.8</v>
      </c>
      <c r="U17" s="313">
        <v>7.6</v>
      </c>
    </row>
    <row r="18" spans="1:21" ht="16.5" customHeight="1" x14ac:dyDescent="0.2">
      <c r="A18" s="7" t="s">
        <v>114</v>
      </c>
      <c r="B18" s="7"/>
      <c r="C18" s="7"/>
      <c r="D18" s="7"/>
      <c r="E18" s="7"/>
      <c r="F18" s="7"/>
      <c r="G18" s="7"/>
      <c r="H18" s="7"/>
      <c r="I18" s="7"/>
      <c r="J18" s="7"/>
      <c r="K18" s="7"/>
      <c r="L18" s="9"/>
      <c r="M18" s="10"/>
      <c r="N18" s="10"/>
      <c r="O18" s="10"/>
      <c r="P18" s="10"/>
      <c r="Q18" s="10"/>
      <c r="R18" s="10"/>
      <c r="S18" s="10"/>
      <c r="T18" s="10"/>
      <c r="U18" s="10"/>
    </row>
    <row r="19" spans="1:21" ht="16.5" customHeight="1" x14ac:dyDescent="0.2">
      <c r="A19" s="7"/>
      <c r="B19" s="7" t="s">
        <v>853</v>
      </c>
      <c r="C19" s="7"/>
      <c r="D19" s="7"/>
      <c r="E19" s="7"/>
      <c r="F19" s="7"/>
      <c r="G19" s="7"/>
      <c r="H19" s="7"/>
      <c r="I19" s="7"/>
      <c r="J19" s="7"/>
      <c r="K19" s="7"/>
      <c r="L19" s="9" t="s">
        <v>76</v>
      </c>
      <c r="M19" s="306">
        <v>97082</v>
      </c>
      <c r="N19" s="306">
        <v>82565</v>
      </c>
      <c r="O19" s="306">
        <v>61548</v>
      </c>
      <c r="P19" s="306">
        <v>34734</v>
      </c>
      <c r="Q19" s="306">
        <v>19132</v>
      </c>
      <c r="R19" s="312">
        <v>5648</v>
      </c>
      <c r="S19" s="312">
        <v>6247</v>
      </c>
      <c r="T19" s="312">
        <v>3916</v>
      </c>
      <c r="U19" s="311">
        <v>310902</v>
      </c>
    </row>
    <row r="20" spans="1:21" ht="16.5" customHeight="1" x14ac:dyDescent="0.2">
      <c r="A20" s="7"/>
      <c r="B20" s="7" t="s">
        <v>888</v>
      </c>
      <c r="C20" s="7"/>
      <c r="D20" s="7"/>
      <c r="E20" s="7"/>
      <c r="F20" s="7"/>
      <c r="G20" s="7"/>
      <c r="H20" s="7"/>
      <c r="I20" s="7"/>
      <c r="J20" s="7"/>
      <c r="K20" s="7"/>
      <c r="L20" s="9" t="s">
        <v>76</v>
      </c>
      <c r="M20" s="307">
        <v>693</v>
      </c>
      <c r="N20" s="307">
        <v>670</v>
      </c>
      <c r="O20" s="307">
        <v>578</v>
      </c>
      <c r="P20" s="307">
        <v>298</v>
      </c>
      <c r="Q20" s="308">
        <v>97</v>
      </c>
      <c r="R20" s="308">
        <v>54</v>
      </c>
      <c r="S20" s="308">
        <v>54</v>
      </c>
      <c r="T20" s="308">
        <v>59</v>
      </c>
      <c r="U20" s="312">
        <v>2504</v>
      </c>
    </row>
    <row r="21" spans="1:21" ht="16.5" customHeight="1" x14ac:dyDescent="0.2">
      <c r="A21" s="7"/>
      <c r="B21" s="7" t="s">
        <v>50</v>
      </c>
      <c r="C21" s="7"/>
      <c r="D21" s="7"/>
      <c r="E21" s="7"/>
      <c r="F21" s="7"/>
      <c r="G21" s="7"/>
      <c r="H21" s="7"/>
      <c r="I21" s="7"/>
      <c r="J21" s="7"/>
      <c r="K21" s="7"/>
      <c r="L21" s="9"/>
      <c r="M21" s="10"/>
      <c r="N21" s="10"/>
      <c r="O21" s="10"/>
      <c r="P21" s="10"/>
      <c r="Q21" s="10"/>
      <c r="R21" s="10"/>
      <c r="S21" s="10"/>
      <c r="T21" s="10"/>
      <c r="U21" s="10"/>
    </row>
    <row r="22" spans="1:21" ht="16.5" customHeight="1" x14ac:dyDescent="0.2">
      <c r="A22" s="7"/>
      <c r="B22" s="7"/>
      <c r="C22" s="7" t="s">
        <v>855</v>
      </c>
      <c r="D22" s="7"/>
      <c r="E22" s="7"/>
      <c r="F22" s="7"/>
      <c r="G22" s="7"/>
      <c r="H22" s="7"/>
      <c r="I22" s="7"/>
      <c r="J22" s="7"/>
      <c r="K22" s="7"/>
      <c r="L22" s="9" t="s">
        <v>386</v>
      </c>
      <c r="M22" s="313">
        <v>7.1</v>
      </c>
      <c r="N22" s="313">
        <v>8.1</v>
      </c>
      <c r="O22" s="313">
        <v>9.4</v>
      </c>
      <c r="P22" s="313">
        <v>8.6</v>
      </c>
      <c r="Q22" s="313">
        <v>5.0999999999999996</v>
      </c>
      <c r="R22" s="313">
        <v>9.6</v>
      </c>
      <c r="S22" s="313">
        <v>8.6</v>
      </c>
      <c r="T22" s="309">
        <v>15.1</v>
      </c>
      <c r="U22" s="313">
        <v>8.1</v>
      </c>
    </row>
    <row r="23" spans="1:21" ht="16.5" customHeight="1" x14ac:dyDescent="0.2">
      <c r="A23" s="7" t="s">
        <v>115</v>
      </c>
      <c r="B23" s="7"/>
      <c r="C23" s="7"/>
      <c r="D23" s="7"/>
      <c r="E23" s="7"/>
      <c r="F23" s="7"/>
      <c r="G23" s="7"/>
      <c r="H23" s="7"/>
      <c r="I23" s="7"/>
      <c r="J23" s="7"/>
      <c r="K23" s="7"/>
      <c r="L23" s="9"/>
      <c r="M23" s="10"/>
      <c r="N23" s="10"/>
      <c r="O23" s="10"/>
      <c r="P23" s="10"/>
      <c r="Q23" s="10"/>
      <c r="R23" s="10"/>
      <c r="S23" s="10"/>
      <c r="T23" s="10"/>
      <c r="U23" s="10"/>
    </row>
    <row r="24" spans="1:21" ht="16.5" customHeight="1" x14ac:dyDescent="0.2">
      <c r="A24" s="7"/>
      <c r="B24" s="7" t="s">
        <v>853</v>
      </c>
      <c r="C24" s="7"/>
      <c r="D24" s="7"/>
      <c r="E24" s="7"/>
      <c r="F24" s="7"/>
      <c r="G24" s="7"/>
      <c r="H24" s="7"/>
      <c r="I24" s="7"/>
      <c r="J24" s="7"/>
      <c r="K24" s="7"/>
      <c r="L24" s="9" t="s">
        <v>76</v>
      </c>
      <c r="M24" s="306">
        <v>96548</v>
      </c>
      <c r="N24" s="306">
        <v>83352</v>
      </c>
      <c r="O24" s="306">
        <v>62247</v>
      </c>
      <c r="P24" s="306">
        <v>35655</v>
      </c>
      <c r="Q24" s="306">
        <v>19840</v>
      </c>
      <c r="R24" s="312">
        <v>6017</v>
      </c>
      <c r="S24" s="312">
        <v>5174</v>
      </c>
      <c r="T24" s="312">
        <v>3955</v>
      </c>
      <c r="U24" s="311">
        <v>312828</v>
      </c>
    </row>
    <row r="25" spans="1:21" ht="16.5" customHeight="1" x14ac:dyDescent="0.2">
      <c r="A25" s="7"/>
      <c r="B25" s="7" t="s">
        <v>888</v>
      </c>
      <c r="C25" s="7"/>
      <c r="D25" s="7"/>
      <c r="E25" s="7"/>
      <c r="F25" s="7"/>
      <c r="G25" s="7"/>
      <c r="H25" s="7"/>
      <c r="I25" s="7"/>
      <c r="J25" s="7"/>
      <c r="K25" s="7"/>
      <c r="L25" s="9" t="s">
        <v>76</v>
      </c>
      <c r="M25" s="307">
        <v>661</v>
      </c>
      <c r="N25" s="307">
        <v>620</v>
      </c>
      <c r="O25" s="307">
        <v>593</v>
      </c>
      <c r="P25" s="307">
        <v>293</v>
      </c>
      <c r="Q25" s="307">
        <v>109</v>
      </c>
      <c r="R25" s="308">
        <v>69</v>
      </c>
      <c r="S25" s="308">
        <v>34</v>
      </c>
      <c r="T25" s="308">
        <v>45</v>
      </c>
      <c r="U25" s="312">
        <v>2424</v>
      </c>
    </row>
    <row r="26" spans="1:21" ht="16.5" customHeight="1" x14ac:dyDescent="0.2">
      <c r="A26" s="7"/>
      <c r="B26" s="7" t="s">
        <v>50</v>
      </c>
      <c r="C26" s="7"/>
      <c r="D26" s="7"/>
      <c r="E26" s="7"/>
      <c r="F26" s="7"/>
      <c r="G26" s="7"/>
      <c r="H26" s="7"/>
      <c r="I26" s="7"/>
      <c r="J26" s="7"/>
      <c r="K26" s="7"/>
      <c r="L26" s="9"/>
      <c r="M26" s="10"/>
      <c r="N26" s="10"/>
      <c r="O26" s="10"/>
      <c r="P26" s="10"/>
      <c r="Q26" s="10"/>
      <c r="R26" s="10"/>
      <c r="S26" s="10"/>
      <c r="T26" s="10"/>
      <c r="U26" s="10"/>
    </row>
    <row r="27" spans="1:21" ht="16.5" customHeight="1" x14ac:dyDescent="0.2">
      <c r="A27" s="7"/>
      <c r="B27" s="7"/>
      <c r="C27" s="7" t="s">
        <v>855</v>
      </c>
      <c r="D27" s="7"/>
      <c r="E27" s="7"/>
      <c r="F27" s="7"/>
      <c r="G27" s="7"/>
      <c r="H27" s="7"/>
      <c r="I27" s="7"/>
      <c r="J27" s="7"/>
      <c r="K27" s="7"/>
      <c r="L27" s="9" t="s">
        <v>386</v>
      </c>
      <c r="M27" s="313">
        <v>6.8</v>
      </c>
      <c r="N27" s="313">
        <v>7.4</v>
      </c>
      <c r="O27" s="313">
        <v>9.5</v>
      </c>
      <c r="P27" s="313">
        <v>8.1999999999999993</v>
      </c>
      <c r="Q27" s="313">
        <v>5.5</v>
      </c>
      <c r="R27" s="309">
        <v>11.5</v>
      </c>
      <c r="S27" s="313">
        <v>6.6</v>
      </c>
      <c r="T27" s="309">
        <v>11.4</v>
      </c>
      <c r="U27" s="313">
        <v>7.7</v>
      </c>
    </row>
    <row r="28" spans="1:21" ht="16.5" customHeight="1" x14ac:dyDescent="0.2">
      <c r="A28" s="7" t="s">
        <v>116</v>
      </c>
      <c r="B28" s="7"/>
      <c r="C28" s="7"/>
      <c r="D28" s="7"/>
      <c r="E28" s="7"/>
      <c r="F28" s="7"/>
      <c r="G28" s="7"/>
      <c r="H28" s="7"/>
      <c r="I28" s="7"/>
      <c r="J28" s="7"/>
      <c r="K28" s="7"/>
      <c r="L28" s="9"/>
      <c r="M28" s="10"/>
      <c r="N28" s="10"/>
      <c r="O28" s="10"/>
      <c r="P28" s="10"/>
      <c r="Q28" s="10"/>
      <c r="R28" s="10"/>
      <c r="S28" s="10"/>
      <c r="T28" s="10"/>
      <c r="U28" s="10"/>
    </row>
    <row r="29" spans="1:21" ht="16.5" customHeight="1" x14ac:dyDescent="0.2">
      <c r="A29" s="7"/>
      <c r="B29" s="7" t="s">
        <v>853</v>
      </c>
      <c r="C29" s="7"/>
      <c r="D29" s="7"/>
      <c r="E29" s="7"/>
      <c r="F29" s="7"/>
      <c r="G29" s="7"/>
      <c r="H29" s="7"/>
      <c r="I29" s="7"/>
      <c r="J29" s="7"/>
      <c r="K29" s="7"/>
      <c r="L29" s="9" t="s">
        <v>76</v>
      </c>
      <c r="M29" s="311">
        <v>100619</v>
      </c>
      <c r="N29" s="306">
        <v>73916</v>
      </c>
      <c r="O29" s="306">
        <v>62145</v>
      </c>
      <c r="P29" s="306">
        <v>35377</v>
      </c>
      <c r="Q29" s="306">
        <v>19671</v>
      </c>
      <c r="R29" s="312">
        <v>5718</v>
      </c>
      <c r="S29" s="312">
        <v>5570</v>
      </c>
      <c r="T29" s="312">
        <v>4042</v>
      </c>
      <c r="U29" s="311">
        <v>307095</v>
      </c>
    </row>
    <row r="30" spans="1:21" ht="16.5" customHeight="1" x14ac:dyDescent="0.2">
      <c r="A30" s="7"/>
      <c r="B30" s="7" t="s">
        <v>888</v>
      </c>
      <c r="C30" s="7"/>
      <c r="D30" s="7"/>
      <c r="E30" s="7"/>
      <c r="F30" s="7"/>
      <c r="G30" s="7"/>
      <c r="H30" s="7"/>
      <c r="I30" s="7"/>
      <c r="J30" s="7"/>
      <c r="K30" s="7"/>
      <c r="L30" s="9" t="s">
        <v>76</v>
      </c>
      <c r="M30" s="307">
        <v>787</v>
      </c>
      <c r="N30" s="307">
        <v>471</v>
      </c>
      <c r="O30" s="307">
        <v>588</v>
      </c>
      <c r="P30" s="307">
        <v>296</v>
      </c>
      <c r="Q30" s="307">
        <v>128</v>
      </c>
      <c r="R30" s="308">
        <v>55</v>
      </c>
      <c r="S30" s="308">
        <v>42</v>
      </c>
      <c r="T30" s="308">
        <v>57</v>
      </c>
      <c r="U30" s="312">
        <v>2425</v>
      </c>
    </row>
    <row r="31" spans="1:21" ht="16.5" customHeight="1" x14ac:dyDescent="0.2">
      <c r="A31" s="7"/>
      <c r="B31" s="7" t="s">
        <v>50</v>
      </c>
      <c r="C31" s="7"/>
      <c r="D31" s="7"/>
      <c r="E31" s="7"/>
      <c r="F31" s="7"/>
      <c r="G31" s="7"/>
      <c r="H31" s="7"/>
      <c r="I31" s="7"/>
      <c r="J31" s="7"/>
      <c r="K31" s="7"/>
      <c r="L31" s="9"/>
      <c r="M31" s="10"/>
      <c r="N31" s="10"/>
      <c r="O31" s="10"/>
      <c r="P31" s="10"/>
      <c r="Q31" s="10"/>
      <c r="R31" s="10"/>
      <c r="S31" s="10"/>
      <c r="T31" s="10"/>
      <c r="U31" s="10"/>
    </row>
    <row r="32" spans="1:21" ht="16.5" customHeight="1" x14ac:dyDescent="0.2">
      <c r="A32" s="7"/>
      <c r="B32" s="7"/>
      <c r="C32" s="7" t="s">
        <v>855</v>
      </c>
      <c r="D32" s="7"/>
      <c r="E32" s="7"/>
      <c r="F32" s="7"/>
      <c r="G32" s="7"/>
      <c r="H32" s="7"/>
      <c r="I32" s="7"/>
      <c r="J32" s="7"/>
      <c r="K32" s="7"/>
      <c r="L32" s="9" t="s">
        <v>386</v>
      </c>
      <c r="M32" s="313">
        <v>7.8</v>
      </c>
      <c r="N32" s="313">
        <v>6.4</v>
      </c>
      <c r="O32" s="313">
        <v>9.5</v>
      </c>
      <c r="P32" s="313">
        <v>8.4</v>
      </c>
      <c r="Q32" s="313">
        <v>6.5</v>
      </c>
      <c r="R32" s="313">
        <v>9.6</v>
      </c>
      <c r="S32" s="313">
        <v>7.5</v>
      </c>
      <c r="T32" s="309">
        <v>14.1</v>
      </c>
      <c r="U32" s="313">
        <v>7.9</v>
      </c>
    </row>
    <row r="33" spans="1:21" ht="16.5" customHeight="1" x14ac:dyDescent="0.2">
      <c r="A33" s="7" t="s">
        <v>117</v>
      </c>
      <c r="B33" s="7"/>
      <c r="C33" s="7"/>
      <c r="D33" s="7"/>
      <c r="E33" s="7"/>
      <c r="F33" s="7"/>
      <c r="G33" s="7"/>
      <c r="H33" s="7"/>
      <c r="I33" s="7"/>
      <c r="J33" s="7"/>
      <c r="K33" s="7"/>
      <c r="L33" s="9"/>
      <c r="M33" s="10"/>
      <c r="N33" s="10"/>
      <c r="O33" s="10"/>
      <c r="P33" s="10"/>
      <c r="Q33" s="10"/>
      <c r="R33" s="10"/>
      <c r="S33" s="10"/>
      <c r="T33" s="10"/>
      <c r="U33" s="10"/>
    </row>
    <row r="34" spans="1:21" ht="16.5" customHeight="1" x14ac:dyDescent="0.2">
      <c r="A34" s="7"/>
      <c r="B34" s="7" t="s">
        <v>853</v>
      </c>
      <c r="C34" s="7"/>
      <c r="D34" s="7"/>
      <c r="E34" s="7"/>
      <c r="F34" s="7"/>
      <c r="G34" s="7"/>
      <c r="H34" s="7"/>
      <c r="I34" s="7"/>
      <c r="J34" s="7"/>
      <c r="K34" s="7"/>
      <c r="L34" s="9" t="s">
        <v>76</v>
      </c>
      <c r="M34" s="306">
        <v>91479</v>
      </c>
      <c r="N34" s="306">
        <v>74626</v>
      </c>
      <c r="O34" s="306">
        <v>63490</v>
      </c>
      <c r="P34" s="306">
        <v>35641</v>
      </c>
      <c r="Q34" s="306">
        <v>20472</v>
      </c>
      <c r="R34" s="312">
        <v>6004</v>
      </c>
      <c r="S34" s="312">
        <v>5595</v>
      </c>
      <c r="T34" s="312">
        <v>4055</v>
      </c>
      <c r="U34" s="311">
        <v>301395</v>
      </c>
    </row>
    <row r="35" spans="1:21" ht="16.5" customHeight="1" x14ac:dyDescent="0.2">
      <c r="A35" s="7"/>
      <c r="B35" s="7" t="s">
        <v>888</v>
      </c>
      <c r="C35" s="7"/>
      <c r="D35" s="7"/>
      <c r="E35" s="7"/>
      <c r="F35" s="7"/>
      <c r="G35" s="7"/>
      <c r="H35" s="7"/>
      <c r="I35" s="7"/>
      <c r="J35" s="7"/>
      <c r="K35" s="7"/>
      <c r="L35" s="9" t="s">
        <v>76</v>
      </c>
      <c r="M35" s="307">
        <v>640</v>
      </c>
      <c r="N35" s="307">
        <v>549</v>
      </c>
      <c r="O35" s="307">
        <v>620</v>
      </c>
      <c r="P35" s="307">
        <v>289</v>
      </c>
      <c r="Q35" s="307">
        <v>121</v>
      </c>
      <c r="R35" s="308">
        <v>93</v>
      </c>
      <c r="S35" s="308">
        <v>54</v>
      </c>
      <c r="T35" s="308">
        <v>46</v>
      </c>
      <c r="U35" s="312">
        <v>2412</v>
      </c>
    </row>
    <row r="36" spans="1:21" ht="16.5" customHeight="1" x14ac:dyDescent="0.2">
      <c r="A36" s="7"/>
      <c r="B36" s="7" t="s">
        <v>50</v>
      </c>
      <c r="C36" s="7"/>
      <c r="D36" s="7"/>
      <c r="E36" s="7"/>
      <c r="F36" s="7"/>
      <c r="G36" s="7"/>
      <c r="H36" s="7"/>
      <c r="I36" s="7"/>
      <c r="J36" s="7"/>
      <c r="K36" s="7"/>
      <c r="L36" s="9"/>
      <c r="M36" s="10"/>
      <c r="N36" s="10"/>
      <c r="O36" s="10"/>
      <c r="P36" s="10"/>
      <c r="Q36" s="10"/>
      <c r="R36" s="10"/>
      <c r="S36" s="10"/>
      <c r="T36" s="10"/>
      <c r="U36" s="10"/>
    </row>
    <row r="37" spans="1:21" ht="16.5" customHeight="1" x14ac:dyDescent="0.2">
      <c r="A37" s="7"/>
      <c r="B37" s="7"/>
      <c r="C37" s="7" t="s">
        <v>855</v>
      </c>
      <c r="D37" s="7"/>
      <c r="E37" s="7"/>
      <c r="F37" s="7"/>
      <c r="G37" s="7"/>
      <c r="H37" s="7"/>
      <c r="I37" s="7"/>
      <c r="J37" s="7"/>
      <c r="K37" s="7"/>
      <c r="L37" s="9" t="s">
        <v>386</v>
      </c>
      <c r="M37" s="313">
        <v>7</v>
      </c>
      <c r="N37" s="313">
        <v>7.4</v>
      </c>
      <c r="O37" s="313">
        <v>9.8000000000000007</v>
      </c>
      <c r="P37" s="313">
        <v>8.1</v>
      </c>
      <c r="Q37" s="313">
        <v>5.9</v>
      </c>
      <c r="R37" s="309">
        <v>15.5</v>
      </c>
      <c r="S37" s="313">
        <v>9.6999999999999993</v>
      </c>
      <c r="T37" s="309">
        <v>11.3</v>
      </c>
      <c r="U37" s="313">
        <v>8</v>
      </c>
    </row>
    <row r="38" spans="1:21" ht="16.5" customHeight="1" x14ac:dyDescent="0.2">
      <c r="A38" s="7" t="s">
        <v>118</v>
      </c>
      <c r="B38" s="7"/>
      <c r="C38" s="7"/>
      <c r="D38" s="7"/>
      <c r="E38" s="7"/>
      <c r="F38" s="7"/>
      <c r="G38" s="7"/>
      <c r="H38" s="7"/>
      <c r="I38" s="7"/>
      <c r="J38" s="7"/>
      <c r="K38" s="7"/>
      <c r="L38" s="9"/>
      <c r="M38" s="10"/>
      <c r="N38" s="10"/>
      <c r="O38" s="10"/>
      <c r="P38" s="10"/>
      <c r="Q38" s="10"/>
      <c r="R38" s="10"/>
      <c r="S38" s="10"/>
      <c r="T38" s="10"/>
      <c r="U38" s="10"/>
    </row>
    <row r="39" spans="1:21" ht="16.5" customHeight="1" x14ac:dyDescent="0.2">
      <c r="A39" s="7"/>
      <c r="B39" s="7" t="s">
        <v>853</v>
      </c>
      <c r="C39" s="7"/>
      <c r="D39" s="7"/>
      <c r="E39" s="7"/>
      <c r="F39" s="7"/>
      <c r="G39" s="7"/>
      <c r="H39" s="7"/>
      <c r="I39" s="7"/>
      <c r="J39" s="7"/>
      <c r="K39" s="7"/>
      <c r="L39" s="9" t="s">
        <v>76</v>
      </c>
      <c r="M39" s="311">
        <v>101023</v>
      </c>
      <c r="N39" s="306">
        <v>74419</v>
      </c>
      <c r="O39" s="306">
        <v>63730</v>
      </c>
      <c r="P39" s="306">
        <v>34721</v>
      </c>
      <c r="Q39" s="306">
        <v>20167</v>
      </c>
      <c r="R39" s="312">
        <v>6093</v>
      </c>
      <c r="S39" s="312">
        <v>5574</v>
      </c>
      <c r="T39" s="312">
        <v>4092</v>
      </c>
      <c r="U39" s="311">
        <v>309846</v>
      </c>
    </row>
    <row r="40" spans="1:21" ht="16.5" customHeight="1" x14ac:dyDescent="0.2">
      <c r="A40" s="7"/>
      <c r="B40" s="7" t="s">
        <v>888</v>
      </c>
      <c r="C40" s="7"/>
      <c r="D40" s="7"/>
      <c r="E40" s="7"/>
      <c r="F40" s="7"/>
      <c r="G40" s="7"/>
      <c r="H40" s="7"/>
      <c r="I40" s="7"/>
      <c r="J40" s="7"/>
      <c r="K40" s="7"/>
      <c r="L40" s="9" t="s">
        <v>76</v>
      </c>
      <c r="M40" s="307">
        <v>818</v>
      </c>
      <c r="N40" s="307">
        <v>609</v>
      </c>
      <c r="O40" s="307">
        <v>578</v>
      </c>
      <c r="P40" s="307">
        <v>259</v>
      </c>
      <c r="Q40" s="307">
        <v>124</v>
      </c>
      <c r="R40" s="308">
        <v>58</v>
      </c>
      <c r="S40" s="308">
        <v>39</v>
      </c>
      <c r="T40" s="308">
        <v>59</v>
      </c>
      <c r="U40" s="312">
        <v>2544</v>
      </c>
    </row>
    <row r="41" spans="1:21" ht="16.5" customHeight="1" x14ac:dyDescent="0.2">
      <c r="A41" s="7"/>
      <c r="B41" s="7" t="s">
        <v>50</v>
      </c>
      <c r="C41" s="7"/>
      <c r="D41" s="7"/>
      <c r="E41" s="7"/>
      <c r="F41" s="7"/>
      <c r="G41" s="7"/>
      <c r="H41" s="7"/>
      <c r="I41" s="7"/>
      <c r="J41" s="7"/>
      <c r="K41" s="7"/>
      <c r="L41" s="9"/>
      <c r="M41" s="10"/>
      <c r="N41" s="10"/>
      <c r="O41" s="10"/>
      <c r="P41" s="10"/>
      <c r="Q41" s="10"/>
      <c r="R41" s="10"/>
      <c r="S41" s="10"/>
      <c r="T41" s="10"/>
      <c r="U41" s="10"/>
    </row>
    <row r="42" spans="1:21" ht="16.5" customHeight="1" x14ac:dyDescent="0.2">
      <c r="A42" s="7"/>
      <c r="B42" s="7"/>
      <c r="C42" s="7" t="s">
        <v>855</v>
      </c>
      <c r="D42" s="7"/>
      <c r="E42" s="7"/>
      <c r="F42" s="7"/>
      <c r="G42" s="7"/>
      <c r="H42" s="7"/>
      <c r="I42" s="7"/>
      <c r="J42" s="7"/>
      <c r="K42" s="7"/>
      <c r="L42" s="9" t="s">
        <v>386</v>
      </c>
      <c r="M42" s="313">
        <v>8.1</v>
      </c>
      <c r="N42" s="313">
        <v>8.1999999999999993</v>
      </c>
      <c r="O42" s="313">
        <v>9.1</v>
      </c>
      <c r="P42" s="313">
        <v>7.5</v>
      </c>
      <c r="Q42" s="313">
        <v>6.1</v>
      </c>
      <c r="R42" s="313">
        <v>9.5</v>
      </c>
      <c r="S42" s="313">
        <v>7</v>
      </c>
      <c r="T42" s="309">
        <v>14.4</v>
      </c>
      <c r="U42" s="313">
        <v>8.1999999999999993</v>
      </c>
    </row>
    <row r="43" spans="1:21" ht="16.5" customHeight="1" x14ac:dyDescent="0.2">
      <c r="A43" s="7" t="s">
        <v>119</v>
      </c>
      <c r="B43" s="7"/>
      <c r="C43" s="7"/>
      <c r="D43" s="7"/>
      <c r="E43" s="7"/>
      <c r="F43" s="7"/>
      <c r="G43" s="7"/>
      <c r="H43" s="7"/>
      <c r="I43" s="7"/>
      <c r="J43" s="7"/>
      <c r="K43" s="7"/>
      <c r="L43" s="9"/>
      <c r="M43" s="10"/>
      <c r="N43" s="10"/>
      <c r="O43" s="10"/>
      <c r="P43" s="10"/>
      <c r="Q43" s="10"/>
      <c r="R43" s="10"/>
      <c r="S43" s="10"/>
      <c r="T43" s="10"/>
      <c r="U43" s="10"/>
    </row>
    <row r="44" spans="1:21" ht="16.5" customHeight="1" x14ac:dyDescent="0.2">
      <c r="A44" s="7"/>
      <c r="B44" s="7" t="s">
        <v>853</v>
      </c>
      <c r="C44" s="7"/>
      <c r="D44" s="7"/>
      <c r="E44" s="7"/>
      <c r="F44" s="7"/>
      <c r="G44" s="7"/>
      <c r="H44" s="7"/>
      <c r="I44" s="7"/>
      <c r="J44" s="7"/>
      <c r="K44" s="7"/>
      <c r="L44" s="9" t="s">
        <v>76</v>
      </c>
      <c r="M44" s="306">
        <v>99025</v>
      </c>
      <c r="N44" s="306">
        <v>77840</v>
      </c>
      <c r="O44" s="306">
        <v>64289</v>
      </c>
      <c r="P44" s="306">
        <v>33866</v>
      </c>
      <c r="Q44" s="306">
        <v>20504</v>
      </c>
      <c r="R44" s="312">
        <v>6213</v>
      </c>
      <c r="S44" s="312">
        <v>5502</v>
      </c>
      <c r="T44" s="312">
        <v>4127</v>
      </c>
      <c r="U44" s="311">
        <v>311414</v>
      </c>
    </row>
    <row r="45" spans="1:21" ht="16.5" customHeight="1" x14ac:dyDescent="0.2">
      <c r="A45" s="7"/>
      <c r="B45" s="7" t="s">
        <v>888</v>
      </c>
      <c r="C45" s="7"/>
      <c r="D45" s="7"/>
      <c r="E45" s="7"/>
      <c r="F45" s="7"/>
      <c r="G45" s="7"/>
      <c r="H45" s="7"/>
      <c r="I45" s="7"/>
      <c r="J45" s="7"/>
      <c r="K45" s="7"/>
      <c r="L45" s="9" t="s">
        <v>76</v>
      </c>
      <c r="M45" s="307">
        <v>746</v>
      </c>
      <c r="N45" s="307">
        <v>599</v>
      </c>
      <c r="O45" s="307">
        <v>642</v>
      </c>
      <c r="P45" s="307">
        <v>285</v>
      </c>
      <c r="Q45" s="307">
        <v>120</v>
      </c>
      <c r="R45" s="308">
        <v>63</v>
      </c>
      <c r="S45" s="308">
        <v>55</v>
      </c>
      <c r="T45" s="308">
        <v>39</v>
      </c>
      <c r="U45" s="312">
        <v>2558</v>
      </c>
    </row>
    <row r="46" spans="1:21" ht="16.5" customHeight="1" x14ac:dyDescent="0.2">
      <c r="A46" s="7"/>
      <c r="B46" s="7" t="s">
        <v>50</v>
      </c>
      <c r="C46" s="7"/>
      <c r="D46" s="7"/>
      <c r="E46" s="7"/>
      <c r="F46" s="7"/>
      <c r="G46" s="7"/>
      <c r="H46" s="7"/>
      <c r="I46" s="7"/>
      <c r="J46" s="7"/>
      <c r="K46" s="7"/>
      <c r="L46" s="9"/>
      <c r="M46" s="10"/>
      <c r="N46" s="10"/>
      <c r="O46" s="10"/>
      <c r="P46" s="10"/>
      <c r="Q46" s="10"/>
      <c r="R46" s="10"/>
      <c r="S46" s="10"/>
      <c r="T46" s="10"/>
      <c r="U46" s="10"/>
    </row>
    <row r="47" spans="1:21" ht="16.5" customHeight="1" x14ac:dyDescent="0.2">
      <c r="A47" s="7"/>
      <c r="B47" s="7"/>
      <c r="C47" s="7" t="s">
        <v>855</v>
      </c>
      <c r="D47" s="7"/>
      <c r="E47" s="7"/>
      <c r="F47" s="7"/>
      <c r="G47" s="7"/>
      <c r="H47" s="7"/>
      <c r="I47" s="7"/>
      <c r="J47" s="7"/>
      <c r="K47" s="7"/>
      <c r="L47" s="9" t="s">
        <v>386</v>
      </c>
      <c r="M47" s="313">
        <v>7.5</v>
      </c>
      <c r="N47" s="313">
        <v>7.7</v>
      </c>
      <c r="O47" s="309">
        <v>10</v>
      </c>
      <c r="P47" s="313">
        <v>8.4</v>
      </c>
      <c r="Q47" s="313">
        <v>5.9</v>
      </c>
      <c r="R47" s="309">
        <v>10.1</v>
      </c>
      <c r="S47" s="309">
        <v>10</v>
      </c>
      <c r="T47" s="313">
        <v>9.4</v>
      </c>
      <c r="U47" s="313">
        <v>8.1999999999999993</v>
      </c>
    </row>
    <row r="48" spans="1:21" ht="16.5" customHeight="1" x14ac:dyDescent="0.2">
      <c r="A48" s="7" t="s">
        <v>120</v>
      </c>
      <c r="B48" s="7"/>
      <c r="C48" s="7"/>
      <c r="D48" s="7"/>
      <c r="E48" s="7"/>
      <c r="F48" s="7"/>
      <c r="G48" s="7"/>
      <c r="H48" s="7"/>
      <c r="I48" s="7"/>
      <c r="J48" s="7"/>
      <c r="K48" s="7"/>
      <c r="L48" s="9"/>
      <c r="M48" s="10"/>
      <c r="N48" s="10"/>
      <c r="O48" s="10"/>
      <c r="P48" s="10"/>
      <c r="Q48" s="10"/>
      <c r="R48" s="10"/>
      <c r="S48" s="10"/>
      <c r="T48" s="10"/>
      <c r="U48" s="10"/>
    </row>
    <row r="49" spans="1:21" ht="16.5" customHeight="1" x14ac:dyDescent="0.2">
      <c r="A49" s="7"/>
      <c r="B49" s="7" t="s">
        <v>853</v>
      </c>
      <c r="C49" s="7"/>
      <c r="D49" s="7"/>
      <c r="E49" s="7"/>
      <c r="F49" s="7"/>
      <c r="G49" s="7"/>
      <c r="H49" s="7"/>
      <c r="I49" s="7"/>
      <c r="J49" s="7"/>
      <c r="K49" s="7"/>
      <c r="L49" s="9" t="s">
        <v>76</v>
      </c>
      <c r="M49" s="306">
        <v>99567</v>
      </c>
      <c r="N49" s="306">
        <v>71844</v>
      </c>
      <c r="O49" s="306">
        <v>63630</v>
      </c>
      <c r="P49" s="306">
        <v>32513</v>
      </c>
      <c r="Q49" s="306">
        <v>19981</v>
      </c>
      <c r="R49" s="312">
        <v>6657</v>
      </c>
      <c r="S49" s="312">
        <v>5149</v>
      </c>
      <c r="T49" s="312">
        <v>3988</v>
      </c>
      <c r="U49" s="311">
        <v>303365</v>
      </c>
    </row>
    <row r="50" spans="1:21" ht="16.5" customHeight="1" x14ac:dyDescent="0.2">
      <c r="A50" s="7"/>
      <c r="B50" s="7" t="s">
        <v>888</v>
      </c>
      <c r="C50" s="7"/>
      <c r="D50" s="7"/>
      <c r="E50" s="7"/>
      <c r="F50" s="7"/>
      <c r="G50" s="7"/>
      <c r="H50" s="7"/>
      <c r="I50" s="7"/>
      <c r="J50" s="7"/>
      <c r="K50" s="7"/>
      <c r="L50" s="9" t="s">
        <v>76</v>
      </c>
      <c r="M50" s="307">
        <v>797</v>
      </c>
      <c r="N50" s="307">
        <v>585</v>
      </c>
      <c r="O50" s="307">
        <v>576</v>
      </c>
      <c r="P50" s="307">
        <v>317</v>
      </c>
      <c r="Q50" s="307">
        <v>119</v>
      </c>
      <c r="R50" s="308">
        <v>67</v>
      </c>
      <c r="S50" s="308">
        <v>37</v>
      </c>
      <c r="T50" s="308">
        <v>51</v>
      </c>
      <c r="U50" s="312">
        <v>2553</v>
      </c>
    </row>
    <row r="51" spans="1:21" ht="16.5" customHeight="1" x14ac:dyDescent="0.2">
      <c r="A51" s="7"/>
      <c r="B51" s="7" t="s">
        <v>50</v>
      </c>
      <c r="C51" s="7"/>
      <c r="D51" s="7"/>
      <c r="E51" s="7"/>
      <c r="F51" s="7"/>
      <c r="G51" s="7"/>
      <c r="H51" s="7"/>
      <c r="I51" s="7"/>
      <c r="J51" s="7"/>
      <c r="K51" s="7"/>
      <c r="L51" s="9"/>
      <c r="M51" s="10"/>
      <c r="N51" s="10"/>
      <c r="O51" s="10"/>
      <c r="P51" s="10"/>
      <c r="Q51" s="10"/>
      <c r="R51" s="10"/>
      <c r="S51" s="10"/>
      <c r="T51" s="10"/>
      <c r="U51" s="10"/>
    </row>
    <row r="52" spans="1:21" ht="16.5" customHeight="1" x14ac:dyDescent="0.2">
      <c r="A52" s="13"/>
      <c r="B52" s="13"/>
      <c r="C52" s="13" t="s">
        <v>855</v>
      </c>
      <c r="D52" s="13"/>
      <c r="E52" s="13"/>
      <c r="F52" s="13"/>
      <c r="G52" s="13"/>
      <c r="H52" s="13"/>
      <c r="I52" s="13"/>
      <c r="J52" s="13"/>
      <c r="K52" s="13"/>
      <c r="L52" s="14" t="s">
        <v>386</v>
      </c>
      <c r="M52" s="314">
        <v>8</v>
      </c>
      <c r="N52" s="314">
        <v>8.1</v>
      </c>
      <c r="O52" s="314">
        <v>9.1</v>
      </c>
      <c r="P52" s="314">
        <v>9.6999999999999993</v>
      </c>
      <c r="Q52" s="314">
        <v>6</v>
      </c>
      <c r="R52" s="310">
        <v>10.1</v>
      </c>
      <c r="S52" s="314">
        <v>7.2</v>
      </c>
      <c r="T52" s="310">
        <v>12.8</v>
      </c>
      <c r="U52" s="314">
        <v>8.4</v>
      </c>
    </row>
    <row r="53" spans="1:21" ht="4.5" customHeight="1" x14ac:dyDescent="0.2">
      <c r="A53" s="25"/>
      <c r="B53" s="25"/>
      <c r="C53" s="2"/>
      <c r="D53" s="2"/>
      <c r="E53" s="2"/>
      <c r="F53" s="2"/>
      <c r="G53" s="2"/>
      <c r="H53" s="2"/>
      <c r="I53" s="2"/>
      <c r="J53" s="2"/>
      <c r="K53" s="2"/>
      <c r="L53" s="2"/>
      <c r="M53" s="2"/>
      <c r="N53" s="2"/>
      <c r="O53" s="2"/>
      <c r="P53" s="2"/>
      <c r="Q53" s="2"/>
      <c r="R53" s="2"/>
      <c r="S53" s="2"/>
      <c r="T53" s="2"/>
      <c r="U53" s="2"/>
    </row>
    <row r="54" spans="1:21" ht="42.4" customHeight="1" x14ac:dyDescent="0.2">
      <c r="A54" s="25" t="s">
        <v>79</v>
      </c>
      <c r="B54" s="25"/>
      <c r="C54" s="345" t="s">
        <v>522</v>
      </c>
      <c r="D54" s="345"/>
      <c r="E54" s="345"/>
      <c r="F54" s="345"/>
      <c r="G54" s="345"/>
      <c r="H54" s="345"/>
      <c r="I54" s="345"/>
      <c r="J54" s="345"/>
      <c r="K54" s="345"/>
      <c r="L54" s="345"/>
      <c r="M54" s="345"/>
      <c r="N54" s="345"/>
      <c r="O54" s="345"/>
      <c r="P54" s="345"/>
      <c r="Q54" s="345"/>
      <c r="R54" s="345"/>
      <c r="S54" s="345"/>
      <c r="T54" s="345"/>
      <c r="U54" s="345"/>
    </row>
    <row r="55" spans="1:21" ht="29.45" customHeight="1" x14ac:dyDescent="0.2">
      <c r="A55" s="25" t="s">
        <v>80</v>
      </c>
      <c r="B55" s="25"/>
      <c r="C55" s="345" t="s">
        <v>682</v>
      </c>
      <c r="D55" s="345"/>
      <c r="E55" s="345"/>
      <c r="F55" s="345"/>
      <c r="G55" s="345"/>
      <c r="H55" s="345"/>
      <c r="I55" s="345"/>
      <c r="J55" s="345"/>
      <c r="K55" s="345"/>
      <c r="L55" s="345"/>
      <c r="M55" s="345"/>
      <c r="N55" s="345"/>
      <c r="O55" s="345"/>
      <c r="P55" s="345"/>
      <c r="Q55" s="345"/>
      <c r="R55" s="345"/>
      <c r="S55" s="345"/>
      <c r="T55" s="345"/>
      <c r="U55" s="345"/>
    </row>
    <row r="56" spans="1:21" ht="29.45" customHeight="1" x14ac:dyDescent="0.2">
      <c r="A56" s="25" t="s">
        <v>81</v>
      </c>
      <c r="B56" s="25"/>
      <c r="C56" s="345" t="s">
        <v>683</v>
      </c>
      <c r="D56" s="345"/>
      <c r="E56" s="345"/>
      <c r="F56" s="345"/>
      <c r="G56" s="345"/>
      <c r="H56" s="345"/>
      <c r="I56" s="345"/>
      <c r="J56" s="345"/>
      <c r="K56" s="345"/>
      <c r="L56" s="345"/>
      <c r="M56" s="345"/>
      <c r="N56" s="345"/>
      <c r="O56" s="345"/>
      <c r="P56" s="345"/>
      <c r="Q56" s="345"/>
      <c r="R56" s="345"/>
      <c r="S56" s="345"/>
      <c r="T56" s="345"/>
      <c r="U56" s="345"/>
    </row>
    <row r="57" spans="1:21" ht="42.4" customHeight="1" x14ac:dyDescent="0.2">
      <c r="A57" s="25" t="s">
        <v>82</v>
      </c>
      <c r="B57" s="25"/>
      <c r="C57" s="345" t="s">
        <v>684</v>
      </c>
      <c r="D57" s="345"/>
      <c r="E57" s="345"/>
      <c r="F57" s="345"/>
      <c r="G57" s="345"/>
      <c r="H57" s="345"/>
      <c r="I57" s="345"/>
      <c r="J57" s="345"/>
      <c r="K57" s="345"/>
      <c r="L57" s="345"/>
      <c r="M57" s="345"/>
      <c r="N57" s="345"/>
      <c r="O57" s="345"/>
      <c r="P57" s="345"/>
      <c r="Q57" s="345"/>
      <c r="R57" s="345"/>
      <c r="S57" s="345"/>
      <c r="T57" s="345"/>
      <c r="U57" s="345"/>
    </row>
    <row r="58" spans="1:21" ht="16.5" customHeight="1" x14ac:dyDescent="0.2">
      <c r="A58" s="25" t="s">
        <v>83</v>
      </c>
      <c r="B58" s="25"/>
      <c r="C58" s="345" t="s">
        <v>527</v>
      </c>
      <c r="D58" s="345"/>
      <c r="E58" s="345"/>
      <c r="F58" s="345"/>
      <c r="G58" s="345"/>
      <c r="H58" s="345"/>
      <c r="I58" s="345"/>
      <c r="J58" s="345"/>
      <c r="K58" s="345"/>
      <c r="L58" s="345"/>
      <c r="M58" s="345"/>
      <c r="N58" s="345"/>
      <c r="O58" s="345"/>
      <c r="P58" s="345"/>
      <c r="Q58" s="345"/>
      <c r="R58" s="345"/>
      <c r="S58" s="345"/>
      <c r="T58" s="345"/>
      <c r="U58" s="345"/>
    </row>
    <row r="59" spans="1:21" ht="29.45" customHeight="1" x14ac:dyDescent="0.2">
      <c r="A59" s="25" t="s">
        <v>84</v>
      </c>
      <c r="B59" s="25"/>
      <c r="C59" s="345" t="s">
        <v>856</v>
      </c>
      <c r="D59" s="345"/>
      <c r="E59" s="345"/>
      <c r="F59" s="345"/>
      <c r="G59" s="345"/>
      <c r="H59" s="345"/>
      <c r="I59" s="345"/>
      <c r="J59" s="345"/>
      <c r="K59" s="345"/>
      <c r="L59" s="345"/>
      <c r="M59" s="345"/>
      <c r="N59" s="345"/>
      <c r="O59" s="345"/>
      <c r="P59" s="345"/>
      <c r="Q59" s="345"/>
      <c r="R59" s="345"/>
      <c r="S59" s="345"/>
      <c r="T59" s="345"/>
      <c r="U59" s="345"/>
    </row>
    <row r="60" spans="1:21" ht="29.45" customHeight="1" x14ac:dyDescent="0.2">
      <c r="A60" s="25" t="s">
        <v>85</v>
      </c>
      <c r="B60" s="25"/>
      <c r="C60" s="345" t="s">
        <v>857</v>
      </c>
      <c r="D60" s="345"/>
      <c r="E60" s="345"/>
      <c r="F60" s="345"/>
      <c r="G60" s="345"/>
      <c r="H60" s="345"/>
      <c r="I60" s="345"/>
      <c r="J60" s="345"/>
      <c r="K60" s="345"/>
      <c r="L60" s="345"/>
      <c r="M60" s="345"/>
      <c r="N60" s="345"/>
      <c r="O60" s="345"/>
      <c r="P60" s="345"/>
      <c r="Q60" s="345"/>
      <c r="R60" s="345"/>
      <c r="S60" s="345"/>
      <c r="T60" s="345"/>
      <c r="U60" s="345"/>
    </row>
    <row r="61" spans="1:21" ht="16.5" customHeight="1" x14ac:dyDescent="0.2">
      <c r="A61" s="25" t="s">
        <v>86</v>
      </c>
      <c r="B61" s="25"/>
      <c r="C61" s="345" t="s">
        <v>529</v>
      </c>
      <c r="D61" s="345"/>
      <c r="E61" s="345"/>
      <c r="F61" s="345"/>
      <c r="G61" s="345"/>
      <c r="H61" s="345"/>
      <c r="I61" s="345"/>
      <c r="J61" s="345"/>
      <c r="K61" s="345"/>
      <c r="L61" s="345"/>
      <c r="M61" s="345"/>
      <c r="N61" s="345"/>
      <c r="O61" s="345"/>
      <c r="P61" s="345"/>
      <c r="Q61" s="345"/>
      <c r="R61" s="345"/>
      <c r="S61" s="345"/>
      <c r="T61" s="345"/>
      <c r="U61" s="345"/>
    </row>
    <row r="62" spans="1:21" ht="29.45" customHeight="1" x14ac:dyDescent="0.2">
      <c r="A62" s="25" t="s">
        <v>184</v>
      </c>
      <c r="B62" s="25"/>
      <c r="C62" s="345" t="s">
        <v>858</v>
      </c>
      <c r="D62" s="345"/>
      <c r="E62" s="345"/>
      <c r="F62" s="345"/>
      <c r="G62" s="345"/>
      <c r="H62" s="345"/>
      <c r="I62" s="345"/>
      <c r="J62" s="345"/>
      <c r="K62" s="345"/>
      <c r="L62" s="345"/>
      <c r="M62" s="345"/>
      <c r="N62" s="345"/>
      <c r="O62" s="345"/>
      <c r="P62" s="345"/>
      <c r="Q62" s="345"/>
      <c r="R62" s="345"/>
      <c r="S62" s="345"/>
      <c r="T62" s="345"/>
      <c r="U62" s="345"/>
    </row>
    <row r="63" spans="1:21" ht="29.45" customHeight="1" x14ac:dyDescent="0.2">
      <c r="A63" s="25" t="s">
        <v>251</v>
      </c>
      <c r="B63" s="25"/>
      <c r="C63" s="345" t="s">
        <v>889</v>
      </c>
      <c r="D63" s="345"/>
      <c r="E63" s="345"/>
      <c r="F63" s="345"/>
      <c r="G63" s="345"/>
      <c r="H63" s="345"/>
      <c r="I63" s="345"/>
      <c r="J63" s="345"/>
      <c r="K63" s="345"/>
      <c r="L63" s="345"/>
      <c r="M63" s="345"/>
      <c r="N63" s="345"/>
      <c r="O63" s="345"/>
      <c r="P63" s="345"/>
      <c r="Q63" s="345"/>
      <c r="R63" s="345"/>
      <c r="S63" s="345"/>
      <c r="T63" s="345"/>
      <c r="U63" s="345"/>
    </row>
    <row r="64" spans="1:21" ht="4.5" customHeight="1" x14ac:dyDescent="0.2"/>
    <row r="65" spans="1:21" ht="68.099999999999994" customHeight="1" x14ac:dyDescent="0.2">
      <c r="A65" s="26" t="s">
        <v>95</v>
      </c>
      <c r="B65" s="25"/>
      <c r="C65" s="25"/>
      <c r="D65" s="25"/>
      <c r="E65" s="345" t="s">
        <v>890</v>
      </c>
      <c r="F65" s="345"/>
      <c r="G65" s="345"/>
      <c r="H65" s="345"/>
      <c r="I65" s="345"/>
      <c r="J65" s="345"/>
      <c r="K65" s="345"/>
      <c r="L65" s="345"/>
      <c r="M65" s="345"/>
      <c r="N65" s="345"/>
      <c r="O65" s="345"/>
      <c r="P65" s="345"/>
      <c r="Q65" s="345"/>
      <c r="R65" s="345"/>
      <c r="S65" s="345"/>
      <c r="T65" s="345"/>
      <c r="U65" s="345"/>
    </row>
  </sheetData>
  <mergeCells count="12">
    <mergeCell ref="C63:U63"/>
    <mergeCell ref="E65:U65"/>
    <mergeCell ref="C58:U58"/>
    <mergeCell ref="C59:U59"/>
    <mergeCell ref="C60:U60"/>
    <mergeCell ref="C61:U61"/>
    <mergeCell ref="C62:U62"/>
    <mergeCell ref="K1:U1"/>
    <mergeCell ref="C54:U54"/>
    <mergeCell ref="C55:U55"/>
    <mergeCell ref="C56:U56"/>
    <mergeCell ref="C57:U57"/>
  </mergeCells>
  <pageMargins left="0.7" right="0.7" top="0.75" bottom="0.75" header="0.3" footer="0.3"/>
  <pageSetup paperSize="9" fitToHeight="0" orientation="landscape" horizontalDpi="300" verticalDpi="300"/>
  <headerFooter scaleWithDoc="0" alignWithMargins="0">
    <oddHeader>&amp;C&amp;"Arial"&amp;8TABLE EA.41</oddHeader>
    <oddFooter>&amp;L&amp;"Arial"&amp;8REPORT ON
GOVERNMENT
SERVICES 2022&amp;R&amp;"Arial"&amp;8HEALTH SECTOR
OVERVIEW
PAGE &amp;B&amp;P&amp;B</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U142"/>
  <sheetViews>
    <sheetView showGridLines="0" workbookViewId="0"/>
  </sheetViews>
  <sheetFormatPr defaultColWidth="11.42578125" defaultRowHeight="12.75" x14ac:dyDescent="0.2"/>
  <cols>
    <col min="1" max="10" width="1.85546875" customWidth="1"/>
    <col min="11" max="11" width="9.42578125" customWidth="1"/>
    <col min="12" max="12" width="5.42578125" customWidth="1"/>
    <col min="13" max="20" width="8.5703125" customWidth="1"/>
    <col min="21" max="21" width="10.140625" customWidth="1"/>
  </cols>
  <sheetData>
    <row r="1" spans="1:21" ht="17.45" customHeight="1" x14ac:dyDescent="0.2">
      <c r="A1" s="8" t="s">
        <v>891</v>
      </c>
      <c r="B1" s="8"/>
      <c r="C1" s="8"/>
      <c r="D1" s="8"/>
      <c r="E1" s="8"/>
      <c r="F1" s="8"/>
      <c r="G1" s="8"/>
      <c r="H1" s="8"/>
      <c r="I1" s="8"/>
      <c r="J1" s="8"/>
      <c r="K1" s="352" t="s">
        <v>892</v>
      </c>
      <c r="L1" s="353"/>
      <c r="M1" s="353"/>
      <c r="N1" s="353"/>
      <c r="O1" s="353"/>
      <c r="P1" s="353"/>
      <c r="Q1" s="353"/>
      <c r="R1" s="353"/>
      <c r="S1" s="353"/>
      <c r="T1" s="353"/>
      <c r="U1" s="353"/>
    </row>
    <row r="2" spans="1:21" ht="16.5" customHeight="1" x14ac:dyDescent="0.2">
      <c r="A2" s="11"/>
      <c r="B2" s="11"/>
      <c r="C2" s="11"/>
      <c r="D2" s="11"/>
      <c r="E2" s="11"/>
      <c r="F2" s="11"/>
      <c r="G2" s="11"/>
      <c r="H2" s="11"/>
      <c r="I2" s="11"/>
      <c r="J2" s="11"/>
      <c r="K2" s="11"/>
      <c r="L2" s="12" t="s">
        <v>59</v>
      </c>
      <c r="M2" s="105" t="s">
        <v>893</v>
      </c>
      <c r="N2" s="105" t="s">
        <v>894</v>
      </c>
      <c r="O2" s="105" t="s">
        <v>895</v>
      </c>
      <c r="P2" s="105" t="s">
        <v>896</v>
      </c>
      <c r="Q2" s="105" t="s">
        <v>897</v>
      </c>
      <c r="R2" s="105" t="s">
        <v>898</v>
      </c>
      <c r="S2" s="105" t="s">
        <v>899</v>
      </c>
      <c r="T2" s="105" t="s">
        <v>900</v>
      </c>
      <c r="U2" s="105" t="s">
        <v>901</v>
      </c>
    </row>
    <row r="3" spans="1:21" ht="16.5" customHeight="1" x14ac:dyDescent="0.2">
      <c r="A3" s="7" t="s">
        <v>543</v>
      </c>
      <c r="B3" s="7"/>
      <c r="C3" s="7"/>
      <c r="D3" s="7"/>
      <c r="E3" s="7"/>
      <c r="F3" s="7"/>
      <c r="G3" s="7"/>
      <c r="H3" s="7"/>
      <c r="I3" s="7"/>
      <c r="J3" s="7"/>
      <c r="K3" s="7"/>
      <c r="L3" s="9"/>
      <c r="M3" s="10"/>
      <c r="N3" s="10"/>
      <c r="O3" s="10"/>
      <c r="P3" s="10"/>
      <c r="Q3" s="10"/>
      <c r="R3" s="10"/>
      <c r="S3" s="10"/>
      <c r="T3" s="10"/>
      <c r="U3" s="10"/>
    </row>
    <row r="4" spans="1:21" ht="16.5" customHeight="1" x14ac:dyDescent="0.2">
      <c r="A4" s="7"/>
      <c r="B4" s="7" t="s">
        <v>204</v>
      </c>
      <c r="C4" s="7"/>
      <c r="D4" s="7"/>
      <c r="E4" s="7"/>
      <c r="F4" s="7"/>
      <c r="G4" s="7"/>
      <c r="H4" s="7"/>
      <c r="I4" s="7"/>
      <c r="J4" s="7"/>
      <c r="K4" s="7"/>
      <c r="L4" s="9"/>
      <c r="M4" s="10"/>
      <c r="N4" s="10"/>
      <c r="O4" s="10"/>
      <c r="P4" s="10"/>
      <c r="Q4" s="10"/>
      <c r="R4" s="10"/>
      <c r="S4" s="10"/>
      <c r="T4" s="10"/>
      <c r="U4" s="10"/>
    </row>
    <row r="5" spans="1:21" ht="16.5" customHeight="1" x14ac:dyDescent="0.2">
      <c r="A5" s="7"/>
      <c r="B5" s="7"/>
      <c r="C5" s="7" t="s">
        <v>902</v>
      </c>
      <c r="D5" s="7"/>
      <c r="E5" s="7"/>
      <c r="F5" s="7"/>
      <c r="G5" s="7"/>
      <c r="H5" s="7"/>
      <c r="I5" s="7"/>
      <c r="J5" s="7"/>
      <c r="K5" s="7"/>
      <c r="L5" s="9" t="s">
        <v>76</v>
      </c>
      <c r="M5" s="321">
        <v>34611</v>
      </c>
      <c r="N5" s="324">
        <v>8412</v>
      </c>
      <c r="O5" s="321">
        <v>31834</v>
      </c>
      <c r="P5" s="321">
        <v>13907</v>
      </c>
      <c r="Q5" s="324">
        <v>5252</v>
      </c>
      <c r="R5" s="324">
        <v>3076</v>
      </c>
      <c r="S5" s="324">
        <v>1013</v>
      </c>
      <c r="T5" s="324">
        <v>7283</v>
      </c>
      <c r="U5" s="321">
        <v>92887</v>
      </c>
    </row>
    <row r="6" spans="1:21" ht="16.5" customHeight="1" x14ac:dyDescent="0.2">
      <c r="A6" s="7"/>
      <c r="B6" s="7"/>
      <c r="C6" s="7" t="s">
        <v>903</v>
      </c>
      <c r="D6" s="7"/>
      <c r="E6" s="7"/>
      <c r="F6" s="7"/>
      <c r="G6" s="7"/>
      <c r="H6" s="7"/>
      <c r="I6" s="7"/>
      <c r="J6" s="7"/>
      <c r="K6" s="7"/>
      <c r="L6" s="9" t="s">
        <v>76</v>
      </c>
      <c r="M6" s="321">
        <v>34516</v>
      </c>
      <c r="N6" s="324">
        <v>8412</v>
      </c>
      <c r="O6" s="321">
        <v>31607</v>
      </c>
      <c r="P6" s="321">
        <v>13779</v>
      </c>
      <c r="Q6" s="324">
        <v>5216</v>
      </c>
      <c r="R6" s="324">
        <v>3076</v>
      </c>
      <c r="S6" s="324">
        <v>1013</v>
      </c>
      <c r="T6" s="324">
        <v>7193</v>
      </c>
      <c r="U6" s="321">
        <v>92311</v>
      </c>
    </row>
    <row r="7" spans="1:21" ht="16.5" customHeight="1" x14ac:dyDescent="0.2">
      <c r="A7" s="7"/>
      <c r="B7" s="7"/>
      <c r="C7" s="7" t="s">
        <v>904</v>
      </c>
      <c r="D7" s="7"/>
      <c r="E7" s="7"/>
      <c r="F7" s="7"/>
      <c r="G7" s="7"/>
      <c r="H7" s="7"/>
      <c r="I7" s="7"/>
      <c r="J7" s="7"/>
      <c r="K7" s="7"/>
      <c r="L7" s="9" t="s">
        <v>76</v>
      </c>
      <c r="M7" s="318">
        <v>95</v>
      </c>
      <c r="N7" s="315" t="s">
        <v>181</v>
      </c>
      <c r="O7" s="322">
        <v>227</v>
      </c>
      <c r="P7" s="322">
        <v>128</v>
      </c>
      <c r="Q7" s="318">
        <v>36</v>
      </c>
      <c r="R7" s="315" t="s">
        <v>181</v>
      </c>
      <c r="S7" s="315" t="s">
        <v>181</v>
      </c>
      <c r="T7" s="318">
        <v>90</v>
      </c>
      <c r="U7" s="322">
        <v>576</v>
      </c>
    </row>
    <row r="8" spans="1:21" ht="16.5" customHeight="1" x14ac:dyDescent="0.2">
      <c r="A8" s="7"/>
      <c r="B8" s="7"/>
      <c r="C8" s="7" t="s">
        <v>905</v>
      </c>
      <c r="D8" s="7"/>
      <c r="E8" s="7"/>
      <c r="F8" s="7"/>
      <c r="G8" s="7"/>
      <c r="H8" s="7"/>
      <c r="I8" s="7"/>
      <c r="J8" s="7"/>
      <c r="K8" s="7"/>
      <c r="L8" s="9" t="s">
        <v>76</v>
      </c>
      <c r="M8" s="318">
        <v>94</v>
      </c>
      <c r="N8" s="315" t="s">
        <v>181</v>
      </c>
      <c r="O8" s="322">
        <v>131</v>
      </c>
      <c r="P8" s="318">
        <v>41</v>
      </c>
      <c r="Q8" s="318">
        <v>14</v>
      </c>
      <c r="R8" s="315" t="s">
        <v>181</v>
      </c>
      <c r="S8" s="315" t="s">
        <v>181</v>
      </c>
      <c r="T8" s="318">
        <v>70</v>
      </c>
      <c r="U8" s="322">
        <v>350</v>
      </c>
    </row>
    <row r="9" spans="1:21" ht="16.5" customHeight="1" x14ac:dyDescent="0.2">
      <c r="A9" s="7"/>
      <c r="B9" s="7"/>
      <c r="C9" s="7" t="s">
        <v>906</v>
      </c>
      <c r="D9" s="7"/>
      <c r="E9" s="7"/>
      <c r="F9" s="7"/>
      <c r="G9" s="7"/>
      <c r="H9" s="7"/>
      <c r="I9" s="7"/>
      <c r="J9" s="7"/>
      <c r="K9" s="7"/>
      <c r="L9" s="9" t="s">
        <v>76</v>
      </c>
      <c r="M9" s="322">
        <v>189</v>
      </c>
      <c r="N9" s="315" t="s">
        <v>181</v>
      </c>
      <c r="O9" s="322">
        <v>358</v>
      </c>
      <c r="P9" s="322">
        <v>169</v>
      </c>
      <c r="Q9" s="318">
        <v>50</v>
      </c>
      <c r="R9" s="315" t="s">
        <v>181</v>
      </c>
      <c r="S9" s="315" t="s">
        <v>181</v>
      </c>
      <c r="T9" s="322">
        <v>160</v>
      </c>
      <c r="U9" s="322">
        <v>926</v>
      </c>
    </row>
    <row r="10" spans="1:21" ht="16.5" customHeight="1" x14ac:dyDescent="0.2">
      <c r="A10" s="7"/>
      <c r="B10" s="7"/>
      <c r="C10" s="7" t="s">
        <v>48</v>
      </c>
      <c r="D10" s="7"/>
      <c r="E10" s="7"/>
      <c r="F10" s="7"/>
      <c r="G10" s="7"/>
      <c r="H10" s="7"/>
      <c r="I10" s="7"/>
      <c r="J10" s="7"/>
      <c r="K10" s="7"/>
      <c r="L10" s="9"/>
      <c r="M10" s="10"/>
      <c r="N10" s="10"/>
      <c r="O10" s="10"/>
      <c r="P10" s="10"/>
      <c r="Q10" s="10"/>
      <c r="R10" s="10"/>
      <c r="S10" s="10"/>
      <c r="T10" s="10"/>
      <c r="U10" s="10"/>
    </row>
    <row r="11" spans="1:21" ht="16.5" customHeight="1" x14ac:dyDescent="0.2">
      <c r="A11" s="7"/>
      <c r="B11" s="7"/>
      <c r="C11" s="7"/>
      <c r="D11" s="7" t="s">
        <v>855</v>
      </c>
      <c r="E11" s="7"/>
      <c r="F11" s="7"/>
      <c r="G11" s="7"/>
      <c r="H11" s="7"/>
      <c r="I11" s="7"/>
      <c r="J11" s="7"/>
      <c r="K11" s="7"/>
      <c r="L11" s="9" t="s">
        <v>386</v>
      </c>
      <c r="M11" s="325">
        <v>2.7</v>
      </c>
      <c r="N11" s="316" t="s">
        <v>181</v>
      </c>
      <c r="O11" s="325">
        <v>7.1</v>
      </c>
      <c r="P11" s="325">
        <v>9.1999999999999993</v>
      </c>
      <c r="Q11" s="325">
        <v>6.9</v>
      </c>
      <c r="R11" s="316" t="s">
        <v>181</v>
      </c>
      <c r="S11" s="316" t="s">
        <v>181</v>
      </c>
      <c r="T11" s="319">
        <v>12.4</v>
      </c>
      <c r="U11" s="325">
        <v>6.2</v>
      </c>
    </row>
    <row r="12" spans="1:21" ht="16.5" customHeight="1" x14ac:dyDescent="0.2">
      <c r="A12" s="7"/>
      <c r="B12" s="7"/>
      <c r="C12" s="7" t="s">
        <v>49</v>
      </c>
      <c r="D12" s="7"/>
      <c r="E12" s="7"/>
      <c r="F12" s="7"/>
      <c r="G12" s="7"/>
      <c r="H12" s="7"/>
      <c r="I12" s="7"/>
      <c r="J12" s="7"/>
      <c r="K12" s="7"/>
      <c r="L12" s="9"/>
      <c r="M12" s="10"/>
      <c r="N12" s="10"/>
      <c r="O12" s="10"/>
      <c r="P12" s="10"/>
      <c r="Q12" s="10"/>
      <c r="R12" s="10"/>
      <c r="S12" s="10"/>
      <c r="T12" s="10"/>
      <c r="U12" s="10"/>
    </row>
    <row r="13" spans="1:21" ht="16.5" customHeight="1" x14ac:dyDescent="0.2">
      <c r="A13" s="7"/>
      <c r="B13" s="7"/>
      <c r="C13" s="7"/>
      <c r="D13" s="7" t="s">
        <v>680</v>
      </c>
      <c r="E13" s="7"/>
      <c r="F13" s="7"/>
      <c r="G13" s="7"/>
      <c r="H13" s="7"/>
      <c r="I13" s="7"/>
      <c r="J13" s="7"/>
      <c r="K13" s="7"/>
      <c r="L13" s="9" t="s">
        <v>386</v>
      </c>
      <c r="M13" s="325">
        <v>2.7</v>
      </c>
      <c r="N13" s="316" t="s">
        <v>181</v>
      </c>
      <c r="O13" s="325">
        <v>4.0999999999999996</v>
      </c>
      <c r="P13" s="325">
        <v>3</v>
      </c>
      <c r="Q13" s="325">
        <v>2.7</v>
      </c>
      <c r="R13" s="316" t="s">
        <v>181</v>
      </c>
      <c r="S13" s="316" t="s">
        <v>181</v>
      </c>
      <c r="T13" s="325">
        <v>9.6999999999999993</v>
      </c>
      <c r="U13" s="325">
        <v>3.8</v>
      </c>
    </row>
    <row r="14" spans="1:21" ht="16.5" customHeight="1" x14ac:dyDescent="0.2">
      <c r="A14" s="7"/>
      <c r="B14" s="7"/>
      <c r="C14" s="7" t="s">
        <v>50</v>
      </c>
      <c r="D14" s="7"/>
      <c r="E14" s="7"/>
      <c r="F14" s="7"/>
      <c r="G14" s="7"/>
      <c r="H14" s="7"/>
      <c r="I14" s="7"/>
      <c r="J14" s="7"/>
      <c r="K14" s="7"/>
      <c r="L14" s="9"/>
      <c r="M14" s="10"/>
      <c r="N14" s="10"/>
      <c r="O14" s="10"/>
      <c r="P14" s="10"/>
      <c r="Q14" s="10"/>
      <c r="R14" s="10"/>
      <c r="S14" s="10"/>
      <c r="T14" s="10"/>
      <c r="U14" s="10"/>
    </row>
    <row r="15" spans="1:21" ht="16.5" customHeight="1" x14ac:dyDescent="0.2">
      <c r="A15" s="7"/>
      <c r="B15" s="7"/>
      <c r="C15" s="7"/>
      <c r="D15" s="7" t="s">
        <v>855</v>
      </c>
      <c r="E15" s="7"/>
      <c r="F15" s="7"/>
      <c r="G15" s="7"/>
      <c r="H15" s="7"/>
      <c r="I15" s="7"/>
      <c r="J15" s="7"/>
      <c r="K15" s="7"/>
      <c r="L15" s="9" t="s">
        <v>386</v>
      </c>
      <c r="M15" s="325">
        <v>5.5</v>
      </c>
      <c r="N15" s="316" t="s">
        <v>181</v>
      </c>
      <c r="O15" s="319">
        <v>11.2</v>
      </c>
      <c r="P15" s="319">
        <v>12.2</v>
      </c>
      <c r="Q15" s="325">
        <v>9.5</v>
      </c>
      <c r="R15" s="316" t="s">
        <v>181</v>
      </c>
      <c r="S15" s="316" t="s">
        <v>181</v>
      </c>
      <c r="T15" s="319">
        <v>22</v>
      </c>
      <c r="U15" s="319">
        <v>10</v>
      </c>
    </row>
    <row r="16" spans="1:21" ht="16.5" customHeight="1" x14ac:dyDescent="0.2">
      <c r="A16" s="7"/>
      <c r="B16" s="7" t="s">
        <v>613</v>
      </c>
      <c r="C16" s="7"/>
      <c r="D16" s="7"/>
      <c r="E16" s="7"/>
      <c r="F16" s="7"/>
      <c r="G16" s="7"/>
      <c r="H16" s="7"/>
      <c r="I16" s="7"/>
      <c r="J16" s="7"/>
      <c r="K16" s="7"/>
      <c r="L16" s="9"/>
      <c r="M16" s="10"/>
      <c r="N16" s="10"/>
      <c r="O16" s="10"/>
      <c r="P16" s="10"/>
      <c r="Q16" s="10"/>
      <c r="R16" s="10"/>
      <c r="S16" s="10"/>
      <c r="T16" s="10"/>
      <c r="U16" s="10"/>
    </row>
    <row r="17" spans="1:21" ht="16.5" customHeight="1" x14ac:dyDescent="0.2">
      <c r="A17" s="7"/>
      <c r="B17" s="7"/>
      <c r="C17" s="7" t="s">
        <v>902</v>
      </c>
      <c r="D17" s="7"/>
      <c r="E17" s="7"/>
      <c r="F17" s="7"/>
      <c r="G17" s="7"/>
      <c r="H17" s="7"/>
      <c r="I17" s="7"/>
      <c r="J17" s="7"/>
      <c r="K17" s="7"/>
      <c r="L17" s="9" t="s">
        <v>76</v>
      </c>
      <c r="M17" s="320">
        <v>460012</v>
      </c>
      <c r="N17" s="320">
        <v>381562</v>
      </c>
      <c r="O17" s="320">
        <v>275989</v>
      </c>
      <c r="P17" s="320">
        <v>153519</v>
      </c>
      <c r="Q17" s="321">
        <v>89448</v>
      </c>
      <c r="R17" s="321">
        <v>25507</v>
      </c>
      <c r="S17" s="321">
        <v>26353</v>
      </c>
      <c r="T17" s="321">
        <v>12155</v>
      </c>
      <c r="U17" s="320">
        <v>991123</v>
      </c>
    </row>
    <row r="18" spans="1:21" ht="16.5" customHeight="1" x14ac:dyDescent="0.2">
      <c r="A18" s="7"/>
      <c r="B18" s="7"/>
      <c r="C18" s="7" t="s">
        <v>903</v>
      </c>
      <c r="D18" s="7"/>
      <c r="E18" s="7"/>
      <c r="F18" s="7"/>
      <c r="G18" s="7"/>
      <c r="H18" s="7"/>
      <c r="I18" s="7"/>
      <c r="J18" s="7"/>
      <c r="K18" s="7"/>
      <c r="L18" s="9" t="s">
        <v>76</v>
      </c>
      <c r="M18" s="320">
        <v>457671</v>
      </c>
      <c r="N18" s="320">
        <v>381562</v>
      </c>
      <c r="O18" s="320">
        <v>274220</v>
      </c>
      <c r="P18" s="320">
        <v>152536</v>
      </c>
      <c r="Q18" s="321">
        <v>89152</v>
      </c>
      <c r="R18" s="321">
        <v>25507</v>
      </c>
      <c r="S18" s="321">
        <v>26353</v>
      </c>
      <c r="T18" s="321">
        <v>12063</v>
      </c>
      <c r="U18" s="320">
        <v>985642</v>
      </c>
    </row>
    <row r="19" spans="1:21" ht="16.5" customHeight="1" x14ac:dyDescent="0.2">
      <c r="A19" s="7"/>
      <c r="B19" s="7"/>
      <c r="C19" s="7" t="s">
        <v>907</v>
      </c>
      <c r="D19" s="7"/>
      <c r="E19" s="7"/>
      <c r="F19" s="7"/>
      <c r="G19" s="7"/>
      <c r="H19" s="7"/>
      <c r="I19" s="7"/>
      <c r="J19" s="7"/>
      <c r="K19" s="7"/>
      <c r="L19" s="9" t="s">
        <v>76</v>
      </c>
      <c r="M19" s="324">
        <v>2341</v>
      </c>
      <c r="N19" s="315" t="s">
        <v>181</v>
      </c>
      <c r="O19" s="324">
        <v>1769</v>
      </c>
      <c r="P19" s="322">
        <v>983</v>
      </c>
      <c r="Q19" s="322">
        <v>296</v>
      </c>
      <c r="R19" s="315" t="s">
        <v>181</v>
      </c>
      <c r="S19" s="315" t="s">
        <v>181</v>
      </c>
      <c r="T19" s="318">
        <v>92</v>
      </c>
      <c r="U19" s="324">
        <v>5481</v>
      </c>
    </row>
    <row r="20" spans="1:21" ht="16.5" customHeight="1" x14ac:dyDescent="0.2">
      <c r="A20" s="7"/>
      <c r="B20" s="7"/>
      <c r="C20" s="7" t="s">
        <v>908</v>
      </c>
      <c r="D20" s="7"/>
      <c r="E20" s="7"/>
      <c r="F20" s="7"/>
      <c r="G20" s="7"/>
      <c r="H20" s="7"/>
      <c r="I20" s="7"/>
      <c r="J20" s="7"/>
      <c r="K20" s="7"/>
      <c r="L20" s="9" t="s">
        <v>76</v>
      </c>
      <c r="M20" s="322">
        <v>989</v>
      </c>
      <c r="N20" s="315" t="s">
        <v>181</v>
      </c>
      <c r="O20" s="322">
        <v>750</v>
      </c>
      <c r="P20" s="322">
        <v>244</v>
      </c>
      <c r="Q20" s="322">
        <v>161</v>
      </c>
      <c r="R20" s="315" t="s">
        <v>181</v>
      </c>
      <c r="S20" s="315" t="s">
        <v>181</v>
      </c>
      <c r="T20" s="318">
        <v>49</v>
      </c>
      <c r="U20" s="324">
        <v>2193</v>
      </c>
    </row>
    <row r="21" spans="1:21" ht="16.5" customHeight="1" x14ac:dyDescent="0.2">
      <c r="A21" s="7"/>
      <c r="B21" s="7"/>
      <c r="C21" s="7" t="s">
        <v>909</v>
      </c>
      <c r="D21" s="7"/>
      <c r="E21" s="7"/>
      <c r="F21" s="7"/>
      <c r="G21" s="7"/>
      <c r="H21" s="7"/>
      <c r="I21" s="7"/>
      <c r="J21" s="7"/>
      <c r="K21" s="7"/>
      <c r="L21" s="9" t="s">
        <v>76</v>
      </c>
      <c r="M21" s="324">
        <v>3330</v>
      </c>
      <c r="N21" s="315" t="s">
        <v>181</v>
      </c>
      <c r="O21" s="324">
        <v>2519</v>
      </c>
      <c r="P21" s="324">
        <v>1227</v>
      </c>
      <c r="Q21" s="322">
        <v>457</v>
      </c>
      <c r="R21" s="315" t="s">
        <v>181</v>
      </c>
      <c r="S21" s="315" t="s">
        <v>181</v>
      </c>
      <c r="T21" s="322">
        <v>141</v>
      </c>
      <c r="U21" s="324">
        <v>7674</v>
      </c>
    </row>
    <row r="22" spans="1:21" ht="16.5" customHeight="1" x14ac:dyDescent="0.2">
      <c r="A22" s="7"/>
      <c r="B22" s="7"/>
      <c r="C22" s="7" t="s">
        <v>910</v>
      </c>
      <c r="D22" s="7"/>
      <c r="E22" s="7"/>
      <c r="F22" s="7"/>
      <c r="G22" s="7"/>
      <c r="H22" s="7"/>
      <c r="I22" s="7"/>
      <c r="J22" s="7"/>
      <c r="K22" s="7"/>
      <c r="L22" s="9"/>
      <c r="M22" s="10"/>
      <c r="N22" s="10"/>
      <c r="O22" s="10"/>
      <c r="P22" s="10"/>
      <c r="Q22" s="10"/>
      <c r="R22" s="10"/>
      <c r="S22" s="10"/>
      <c r="T22" s="10"/>
      <c r="U22" s="10"/>
    </row>
    <row r="23" spans="1:21" ht="16.5" customHeight="1" x14ac:dyDescent="0.2">
      <c r="A23" s="7"/>
      <c r="B23" s="7"/>
      <c r="C23" s="7"/>
      <c r="D23" s="7" t="s">
        <v>855</v>
      </c>
      <c r="E23" s="7"/>
      <c r="F23" s="7"/>
      <c r="G23" s="7"/>
      <c r="H23" s="7"/>
      <c r="I23" s="7"/>
      <c r="J23" s="7"/>
      <c r="K23" s="7"/>
      <c r="L23" s="9" t="s">
        <v>386</v>
      </c>
      <c r="M23" s="325">
        <v>5.0999999999999996</v>
      </c>
      <c r="N23" s="316" t="s">
        <v>181</v>
      </c>
      <c r="O23" s="325">
        <v>6.4</v>
      </c>
      <c r="P23" s="325">
        <v>6.4</v>
      </c>
      <c r="Q23" s="325">
        <v>3.3</v>
      </c>
      <c r="R23" s="316" t="s">
        <v>181</v>
      </c>
      <c r="S23" s="316" t="s">
        <v>181</v>
      </c>
      <c r="T23" s="325">
        <v>7.6</v>
      </c>
      <c r="U23" s="325">
        <v>5.5</v>
      </c>
    </row>
    <row r="24" spans="1:21" ht="16.5" customHeight="1" x14ac:dyDescent="0.2">
      <c r="A24" s="7"/>
      <c r="B24" s="7"/>
      <c r="C24" s="7" t="s">
        <v>911</v>
      </c>
      <c r="D24" s="7"/>
      <c r="E24" s="7"/>
      <c r="F24" s="7"/>
      <c r="G24" s="7"/>
      <c r="H24" s="7"/>
      <c r="I24" s="7"/>
      <c r="J24" s="7"/>
      <c r="K24" s="7"/>
      <c r="L24" s="9"/>
      <c r="M24" s="10"/>
      <c r="N24" s="10"/>
      <c r="O24" s="10"/>
      <c r="P24" s="10"/>
      <c r="Q24" s="10"/>
      <c r="R24" s="10"/>
      <c r="S24" s="10"/>
      <c r="T24" s="10"/>
      <c r="U24" s="10"/>
    </row>
    <row r="25" spans="1:21" ht="16.5" customHeight="1" x14ac:dyDescent="0.2">
      <c r="A25" s="7"/>
      <c r="B25" s="7"/>
      <c r="C25" s="7"/>
      <c r="D25" s="7" t="s">
        <v>680</v>
      </c>
      <c r="E25" s="7"/>
      <c r="F25" s="7"/>
      <c r="G25" s="7"/>
      <c r="H25" s="7"/>
      <c r="I25" s="7"/>
      <c r="J25" s="7"/>
      <c r="K25" s="7"/>
      <c r="L25" s="9" t="s">
        <v>386</v>
      </c>
      <c r="M25" s="325">
        <v>2.2000000000000002</v>
      </c>
      <c r="N25" s="316" t="s">
        <v>181</v>
      </c>
      <c r="O25" s="325">
        <v>2.7</v>
      </c>
      <c r="P25" s="325">
        <v>1.6</v>
      </c>
      <c r="Q25" s="325">
        <v>1.8</v>
      </c>
      <c r="R25" s="316" t="s">
        <v>181</v>
      </c>
      <c r="S25" s="316" t="s">
        <v>181</v>
      </c>
      <c r="T25" s="325">
        <v>4.0999999999999996</v>
      </c>
      <c r="U25" s="325">
        <v>2.2000000000000002</v>
      </c>
    </row>
    <row r="26" spans="1:21" ht="16.5" customHeight="1" x14ac:dyDescent="0.2">
      <c r="A26" s="7"/>
      <c r="B26" s="7"/>
      <c r="C26" s="7" t="s">
        <v>912</v>
      </c>
      <c r="D26" s="7"/>
      <c r="E26" s="7"/>
      <c r="F26" s="7"/>
      <c r="G26" s="7"/>
      <c r="H26" s="7"/>
      <c r="I26" s="7"/>
      <c r="J26" s="7"/>
      <c r="K26" s="7"/>
      <c r="L26" s="9"/>
      <c r="M26" s="10"/>
      <c r="N26" s="10"/>
      <c r="O26" s="10"/>
      <c r="P26" s="10"/>
      <c r="Q26" s="10"/>
      <c r="R26" s="10"/>
      <c r="S26" s="10"/>
      <c r="T26" s="10"/>
      <c r="U26" s="10"/>
    </row>
    <row r="27" spans="1:21" ht="16.5" customHeight="1" x14ac:dyDescent="0.2">
      <c r="A27" s="7"/>
      <c r="B27" s="7"/>
      <c r="C27" s="7"/>
      <c r="D27" s="7" t="s">
        <v>855</v>
      </c>
      <c r="E27" s="7"/>
      <c r="F27" s="7"/>
      <c r="G27" s="7"/>
      <c r="H27" s="7"/>
      <c r="I27" s="7"/>
      <c r="J27" s="7"/>
      <c r="K27" s="7"/>
      <c r="L27" s="9" t="s">
        <v>386</v>
      </c>
      <c r="M27" s="325">
        <v>7.2</v>
      </c>
      <c r="N27" s="316" t="s">
        <v>181</v>
      </c>
      <c r="O27" s="325">
        <v>9.1</v>
      </c>
      <c r="P27" s="325">
        <v>8</v>
      </c>
      <c r="Q27" s="325">
        <v>5.0999999999999996</v>
      </c>
      <c r="R27" s="316" t="s">
        <v>181</v>
      </c>
      <c r="S27" s="316" t="s">
        <v>181</v>
      </c>
      <c r="T27" s="319">
        <v>11.6</v>
      </c>
      <c r="U27" s="325">
        <v>7.7</v>
      </c>
    </row>
    <row r="28" spans="1:21" ht="16.5" customHeight="1" x14ac:dyDescent="0.2">
      <c r="A28" s="7" t="s">
        <v>545</v>
      </c>
      <c r="B28" s="7"/>
      <c r="C28" s="7"/>
      <c r="D28" s="7"/>
      <c r="E28" s="7"/>
      <c r="F28" s="7"/>
      <c r="G28" s="7"/>
      <c r="H28" s="7"/>
      <c r="I28" s="7"/>
      <c r="J28" s="7"/>
      <c r="K28" s="7"/>
      <c r="L28" s="9"/>
      <c r="M28" s="10"/>
      <c r="N28" s="10"/>
      <c r="O28" s="10"/>
      <c r="P28" s="10"/>
      <c r="Q28" s="10"/>
      <c r="R28" s="10"/>
      <c r="S28" s="10"/>
      <c r="T28" s="10"/>
      <c r="U28" s="10"/>
    </row>
    <row r="29" spans="1:21" ht="16.5" customHeight="1" x14ac:dyDescent="0.2">
      <c r="A29" s="7"/>
      <c r="B29" s="7" t="s">
        <v>204</v>
      </c>
      <c r="C29" s="7"/>
      <c r="D29" s="7"/>
      <c r="E29" s="7"/>
      <c r="F29" s="7"/>
      <c r="G29" s="7"/>
      <c r="H29" s="7"/>
      <c r="I29" s="7"/>
      <c r="J29" s="7"/>
      <c r="K29" s="7"/>
      <c r="L29" s="9"/>
      <c r="M29" s="10"/>
      <c r="N29" s="10"/>
      <c r="O29" s="10"/>
      <c r="P29" s="10"/>
      <c r="Q29" s="10"/>
      <c r="R29" s="10"/>
      <c r="S29" s="10"/>
      <c r="T29" s="10"/>
      <c r="U29" s="10"/>
    </row>
    <row r="30" spans="1:21" ht="16.5" customHeight="1" x14ac:dyDescent="0.2">
      <c r="A30" s="7"/>
      <c r="B30" s="7"/>
      <c r="C30" s="7" t="s">
        <v>902</v>
      </c>
      <c r="D30" s="7"/>
      <c r="E30" s="7"/>
      <c r="F30" s="7"/>
      <c r="G30" s="7"/>
      <c r="H30" s="7"/>
      <c r="I30" s="7"/>
      <c r="J30" s="7"/>
      <c r="K30" s="7"/>
      <c r="L30" s="9" t="s">
        <v>76</v>
      </c>
      <c r="M30" s="321">
        <v>32997</v>
      </c>
      <c r="N30" s="324">
        <v>7960</v>
      </c>
      <c r="O30" s="321">
        <v>30589</v>
      </c>
      <c r="P30" s="321">
        <v>14066</v>
      </c>
      <c r="Q30" s="324">
        <v>5193</v>
      </c>
      <c r="R30" s="324">
        <v>2906</v>
      </c>
      <c r="S30" s="322">
        <v>952</v>
      </c>
      <c r="T30" s="324">
        <v>7216</v>
      </c>
      <c r="U30" s="321">
        <v>90061</v>
      </c>
    </row>
    <row r="31" spans="1:21" ht="16.5" customHeight="1" x14ac:dyDescent="0.2">
      <c r="A31" s="7"/>
      <c r="B31" s="7"/>
      <c r="C31" s="7" t="s">
        <v>903</v>
      </c>
      <c r="D31" s="7"/>
      <c r="E31" s="7"/>
      <c r="F31" s="7"/>
      <c r="G31" s="7"/>
      <c r="H31" s="7"/>
      <c r="I31" s="7"/>
      <c r="J31" s="7"/>
      <c r="K31" s="7"/>
      <c r="L31" s="9" t="s">
        <v>76</v>
      </c>
      <c r="M31" s="321">
        <v>32903</v>
      </c>
      <c r="N31" s="324">
        <v>7960</v>
      </c>
      <c r="O31" s="321">
        <v>30379</v>
      </c>
      <c r="P31" s="321">
        <v>13945</v>
      </c>
      <c r="Q31" s="324">
        <v>5158</v>
      </c>
      <c r="R31" s="324">
        <v>2906</v>
      </c>
      <c r="S31" s="322">
        <v>952</v>
      </c>
      <c r="T31" s="324">
        <v>7127</v>
      </c>
      <c r="U31" s="321">
        <v>89512</v>
      </c>
    </row>
    <row r="32" spans="1:21" ht="16.5" customHeight="1" x14ac:dyDescent="0.2">
      <c r="A32" s="7"/>
      <c r="B32" s="7"/>
      <c r="C32" s="7" t="s">
        <v>904</v>
      </c>
      <c r="D32" s="7"/>
      <c r="E32" s="7"/>
      <c r="F32" s="7"/>
      <c r="G32" s="7"/>
      <c r="H32" s="7"/>
      <c r="I32" s="7"/>
      <c r="J32" s="7"/>
      <c r="K32" s="7"/>
      <c r="L32" s="9" t="s">
        <v>76</v>
      </c>
      <c r="M32" s="318">
        <v>94</v>
      </c>
      <c r="N32" s="315" t="s">
        <v>181</v>
      </c>
      <c r="O32" s="322">
        <v>210</v>
      </c>
      <c r="P32" s="322">
        <v>121</v>
      </c>
      <c r="Q32" s="318">
        <v>35</v>
      </c>
      <c r="R32" s="315" t="s">
        <v>181</v>
      </c>
      <c r="S32" s="315" t="s">
        <v>181</v>
      </c>
      <c r="T32" s="318">
        <v>89</v>
      </c>
      <c r="U32" s="322">
        <v>549</v>
      </c>
    </row>
    <row r="33" spans="1:21" ht="16.5" customHeight="1" x14ac:dyDescent="0.2">
      <c r="A33" s="7"/>
      <c r="B33" s="7"/>
      <c r="C33" s="7" t="s">
        <v>905</v>
      </c>
      <c r="D33" s="7"/>
      <c r="E33" s="7"/>
      <c r="F33" s="7"/>
      <c r="G33" s="7"/>
      <c r="H33" s="7"/>
      <c r="I33" s="7"/>
      <c r="J33" s="7"/>
      <c r="K33" s="7"/>
      <c r="L33" s="9" t="s">
        <v>76</v>
      </c>
      <c r="M33" s="318">
        <v>90</v>
      </c>
      <c r="N33" s="315" t="s">
        <v>181</v>
      </c>
      <c r="O33" s="322">
        <v>132</v>
      </c>
      <c r="P33" s="318">
        <v>38</v>
      </c>
      <c r="Q33" s="318">
        <v>17</v>
      </c>
      <c r="R33" s="315" t="s">
        <v>181</v>
      </c>
      <c r="S33" s="315" t="s">
        <v>181</v>
      </c>
      <c r="T33" s="318">
        <v>65</v>
      </c>
      <c r="U33" s="322">
        <v>342</v>
      </c>
    </row>
    <row r="34" spans="1:21" ht="16.5" customHeight="1" x14ac:dyDescent="0.2">
      <c r="A34" s="7"/>
      <c r="B34" s="7"/>
      <c r="C34" s="7" t="s">
        <v>906</v>
      </c>
      <c r="D34" s="7"/>
      <c r="E34" s="7"/>
      <c r="F34" s="7"/>
      <c r="G34" s="7"/>
      <c r="H34" s="7"/>
      <c r="I34" s="7"/>
      <c r="J34" s="7"/>
      <c r="K34" s="7"/>
      <c r="L34" s="9" t="s">
        <v>76</v>
      </c>
      <c r="M34" s="322">
        <v>184</v>
      </c>
      <c r="N34" s="315" t="s">
        <v>181</v>
      </c>
      <c r="O34" s="322">
        <v>342</v>
      </c>
      <c r="P34" s="322">
        <v>159</v>
      </c>
      <c r="Q34" s="318">
        <v>52</v>
      </c>
      <c r="R34" s="315" t="s">
        <v>181</v>
      </c>
      <c r="S34" s="315" t="s">
        <v>181</v>
      </c>
      <c r="T34" s="322">
        <v>154</v>
      </c>
      <c r="U34" s="322">
        <v>891</v>
      </c>
    </row>
    <row r="35" spans="1:21" ht="16.5" customHeight="1" x14ac:dyDescent="0.2">
      <c r="A35" s="7"/>
      <c r="B35" s="7"/>
      <c r="C35" s="7" t="s">
        <v>48</v>
      </c>
      <c r="D35" s="7"/>
      <c r="E35" s="7"/>
      <c r="F35" s="7"/>
      <c r="G35" s="7"/>
      <c r="H35" s="7"/>
      <c r="I35" s="7"/>
      <c r="J35" s="7"/>
      <c r="K35" s="7"/>
      <c r="L35" s="9"/>
      <c r="M35" s="10"/>
      <c r="N35" s="10"/>
      <c r="O35" s="10"/>
      <c r="P35" s="10"/>
      <c r="Q35" s="10"/>
      <c r="R35" s="10"/>
      <c r="S35" s="10"/>
      <c r="T35" s="10"/>
      <c r="U35" s="10"/>
    </row>
    <row r="36" spans="1:21" ht="16.5" customHeight="1" x14ac:dyDescent="0.2">
      <c r="A36" s="7"/>
      <c r="B36" s="7"/>
      <c r="C36" s="7"/>
      <c r="D36" s="7" t="s">
        <v>855</v>
      </c>
      <c r="E36" s="7"/>
      <c r="F36" s="7"/>
      <c r="G36" s="7"/>
      <c r="H36" s="7"/>
      <c r="I36" s="7"/>
      <c r="J36" s="7"/>
      <c r="K36" s="7"/>
      <c r="L36" s="9" t="s">
        <v>386</v>
      </c>
      <c r="M36" s="325">
        <v>2.8</v>
      </c>
      <c r="N36" s="316" t="s">
        <v>181</v>
      </c>
      <c r="O36" s="325">
        <v>6.9</v>
      </c>
      <c r="P36" s="325">
        <v>8.6</v>
      </c>
      <c r="Q36" s="325">
        <v>6.7</v>
      </c>
      <c r="R36" s="316" t="s">
        <v>181</v>
      </c>
      <c r="S36" s="316" t="s">
        <v>181</v>
      </c>
      <c r="T36" s="319">
        <v>12.3</v>
      </c>
      <c r="U36" s="325">
        <v>6.1</v>
      </c>
    </row>
    <row r="37" spans="1:21" ht="16.5" customHeight="1" x14ac:dyDescent="0.2">
      <c r="A37" s="7"/>
      <c r="B37" s="7"/>
      <c r="C37" s="7" t="s">
        <v>49</v>
      </c>
      <c r="D37" s="7"/>
      <c r="E37" s="7"/>
      <c r="F37" s="7"/>
      <c r="G37" s="7"/>
      <c r="H37" s="7"/>
      <c r="I37" s="7"/>
      <c r="J37" s="7"/>
      <c r="K37" s="7"/>
      <c r="L37" s="9"/>
      <c r="M37" s="10"/>
      <c r="N37" s="10"/>
      <c r="O37" s="10"/>
      <c r="P37" s="10"/>
      <c r="Q37" s="10"/>
      <c r="R37" s="10"/>
      <c r="S37" s="10"/>
      <c r="T37" s="10"/>
      <c r="U37" s="10"/>
    </row>
    <row r="38" spans="1:21" ht="16.5" customHeight="1" x14ac:dyDescent="0.2">
      <c r="A38" s="7"/>
      <c r="B38" s="7"/>
      <c r="C38" s="7"/>
      <c r="D38" s="7" t="s">
        <v>680</v>
      </c>
      <c r="E38" s="7"/>
      <c r="F38" s="7"/>
      <c r="G38" s="7"/>
      <c r="H38" s="7"/>
      <c r="I38" s="7"/>
      <c r="J38" s="7"/>
      <c r="K38" s="7"/>
      <c r="L38" s="9" t="s">
        <v>386</v>
      </c>
      <c r="M38" s="325">
        <v>2.7</v>
      </c>
      <c r="N38" s="316" t="s">
        <v>181</v>
      </c>
      <c r="O38" s="325">
        <v>4.3</v>
      </c>
      <c r="P38" s="325">
        <v>2.7</v>
      </c>
      <c r="Q38" s="325">
        <v>3.3</v>
      </c>
      <c r="R38" s="316" t="s">
        <v>181</v>
      </c>
      <c r="S38" s="316" t="s">
        <v>181</v>
      </c>
      <c r="T38" s="325">
        <v>9.1</v>
      </c>
      <c r="U38" s="325">
        <v>3.8</v>
      </c>
    </row>
    <row r="39" spans="1:21" ht="16.5" customHeight="1" x14ac:dyDescent="0.2">
      <c r="A39" s="7"/>
      <c r="B39" s="7"/>
      <c r="C39" s="7" t="s">
        <v>50</v>
      </c>
      <c r="D39" s="7"/>
      <c r="E39" s="7"/>
      <c r="F39" s="7"/>
      <c r="G39" s="7"/>
      <c r="H39" s="7"/>
      <c r="I39" s="7"/>
      <c r="J39" s="7"/>
      <c r="K39" s="7"/>
      <c r="L39" s="9"/>
      <c r="M39" s="10"/>
      <c r="N39" s="10"/>
      <c r="O39" s="10"/>
      <c r="P39" s="10"/>
      <c r="Q39" s="10"/>
      <c r="R39" s="10"/>
      <c r="S39" s="10"/>
      <c r="T39" s="10"/>
      <c r="U39" s="10"/>
    </row>
    <row r="40" spans="1:21" ht="16.5" customHeight="1" x14ac:dyDescent="0.2">
      <c r="A40" s="7"/>
      <c r="B40" s="7"/>
      <c r="C40" s="7"/>
      <c r="D40" s="7" t="s">
        <v>855</v>
      </c>
      <c r="E40" s="7"/>
      <c r="F40" s="7"/>
      <c r="G40" s="7"/>
      <c r="H40" s="7"/>
      <c r="I40" s="7"/>
      <c r="J40" s="7"/>
      <c r="K40" s="7"/>
      <c r="L40" s="9" t="s">
        <v>386</v>
      </c>
      <c r="M40" s="325">
        <v>5.6</v>
      </c>
      <c r="N40" s="316" t="s">
        <v>181</v>
      </c>
      <c r="O40" s="319">
        <v>11.2</v>
      </c>
      <c r="P40" s="319">
        <v>11.3</v>
      </c>
      <c r="Q40" s="319">
        <v>10</v>
      </c>
      <c r="R40" s="316" t="s">
        <v>181</v>
      </c>
      <c r="S40" s="316" t="s">
        <v>181</v>
      </c>
      <c r="T40" s="319">
        <v>21.3</v>
      </c>
      <c r="U40" s="325">
        <v>9.9</v>
      </c>
    </row>
    <row r="41" spans="1:21" ht="16.5" customHeight="1" x14ac:dyDescent="0.2">
      <c r="A41" s="7"/>
      <c r="B41" s="7" t="s">
        <v>613</v>
      </c>
      <c r="C41" s="7"/>
      <c r="D41" s="7"/>
      <c r="E41" s="7"/>
      <c r="F41" s="7"/>
      <c r="G41" s="7"/>
      <c r="H41" s="7"/>
      <c r="I41" s="7"/>
      <c r="J41" s="7"/>
      <c r="K41" s="7"/>
      <c r="L41" s="9"/>
      <c r="M41" s="10"/>
      <c r="N41" s="10"/>
      <c r="O41" s="10"/>
      <c r="P41" s="10"/>
      <c r="Q41" s="10"/>
      <c r="R41" s="10"/>
      <c r="S41" s="10"/>
      <c r="T41" s="10"/>
      <c r="U41" s="10"/>
    </row>
    <row r="42" spans="1:21" ht="16.5" customHeight="1" x14ac:dyDescent="0.2">
      <c r="A42" s="7"/>
      <c r="B42" s="7"/>
      <c r="C42" s="7" t="s">
        <v>902</v>
      </c>
      <c r="D42" s="7"/>
      <c r="E42" s="7"/>
      <c r="F42" s="7"/>
      <c r="G42" s="7"/>
      <c r="H42" s="7"/>
      <c r="I42" s="7"/>
      <c r="J42" s="7"/>
      <c r="K42" s="7"/>
      <c r="L42" s="9" t="s">
        <v>76</v>
      </c>
      <c r="M42" s="320">
        <v>466215</v>
      </c>
      <c r="N42" s="320">
        <v>382811</v>
      </c>
      <c r="O42" s="320">
        <v>279380</v>
      </c>
      <c r="P42" s="320">
        <v>155698</v>
      </c>
      <c r="Q42" s="321">
        <v>90554</v>
      </c>
      <c r="R42" s="321">
        <v>25586</v>
      </c>
      <c r="S42" s="321">
        <v>26587</v>
      </c>
      <c r="T42" s="321">
        <v>12480</v>
      </c>
      <c r="U42" s="323">
        <v>1004327</v>
      </c>
    </row>
    <row r="43" spans="1:21" ht="16.5" customHeight="1" x14ac:dyDescent="0.2">
      <c r="A43" s="7"/>
      <c r="B43" s="7"/>
      <c r="C43" s="7" t="s">
        <v>903</v>
      </c>
      <c r="D43" s="7"/>
      <c r="E43" s="7"/>
      <c r="F43" s="7"/>
      <c r="G43" s="7"/>
      <c r="H43" s="7"/>
      <c r="I43" s="7"/>
      <c r="J43" s="7"/>
      <c r="K43" s="7"/>
      <c r="L43" s="9" t="s">
        <v>76</v>
      </c>
      <c r="M43" s="320">
        <v>463884</v>
      </c>
      <c r="N43" s="320">
        <v>382811</v>
      </c>
      <c r="O43" s="320">
        <v>277624</v>
      </c>
      <c r="P43" s="320">
        <v>154739</v>
      </c>
      <c r="Q43" s="321">
        <v>90231</v>
      </c>
      <c r="R43" s="321">
        <v>25586</v>
      </c>
      <c r="S43" s="321">
        <v>26587</v>
      </c>
      <c r="T43" s="321">
        <v>12382</v>
      </c>
      <c r="U43" s="320">
        <v>998860</v>
      </c>
    </row>
    <row r="44" spans="1:21" ht="16.5" customHeight="1" x14ac:dyDescent="0.2">
      <c r="A44" s="7"/>
      <c r="B44" s="7"/>
      <c r="C44" s="7" t="s">
        <v>907</v>
      </c>
      <c r="D44" s="7"/>
      <c r="E44" s="7"/>
      <c r="F44" s="7"/>
      <c r="G44" s="7"/>
      <c r="H44" s="7"/>
      <c r="I44" s="7"/>
      <c r="J44" s="7"/>
      <c r="K44" s="7"/>
      <c r="L44" s="9" t="s">
        <v>76</v>
      </c>
      <c r="M44" s="324">
        <v>2331</v>
      </c>
      <c r="N44" s="315" t="s">
        <v>181</v>
      </c>
      <c r="O44" s="324">
        <v>1756</v>
      </c>
      <c r="P44" s="322">
        <v>959</v>
      </c>
      <c r="Q44" s="322">
        <v>323</v>
      </c>
      <c r="R44" s="315" t="s">
        <v>181</v>
      </c>
      <c r="S44" s="315" t="s">
        <v>181</v>
      </c>
      <c r="T44" s="318">
        <v>98</v>
      </c>
      <c r="U44" s="324">
        <v>5467</v>
      </c>
    </row>
    <row r="45" spans="1:21" ht="16.5" customHeight="1" x14ac:dyDescent="0.2">
      <c r="A45" s="7"/>
      <c r="B45" s="7"/>
      <c r="C45" s="7" t="s">
        <v>908</v>
      </c>
      <c r="D45" s="7"/>
      <c r="E45" s="7"/>
      <c r="F45" s="7"/>
      <c r="G45" s="7"/>
      <c r="H45" s="7"/>
      <c r="I45" s="7"/>
      <c r="J45" s="7"/>
      <c r="K45" s="7"/>
      <c r="L45" s="9" t="s">
        <v>76</v>
      </c>
      <c r="M45" s="324">
        <v>1022</v>
      </c>
      <c r="N45" s="315" t="s">
        <v>181</v>
      </c>
      <c r="O45" s="322">
        <v>767</v>
      </c>
      <c r="P45" s="322">
        <v>236</v>
      </c>
      <c r="Q45" s="322">
        <v>170</v>
      </c>
      <c r="R45" s="315" t="s">
        <v>181</v>
      </c>
      <c r="S45" s="315" t="s">
        <v>181</v>
      </c>
      <c r="T45" s="318">
        <v>35</v>
      </c>
      <c r="U45" s="324">
        <v>2230</v>
      </c>
    </row>
    <row r="46" spans="1:21" ht="16.5" customHeight="1" x14ac:dyDescent="0.2">
      <c r="A46" s="7"/>
      <c r="B46" s="7"/>
      <c r="C46" s="7" t="s">
        <v>909</v>
      </c>
      <c r="D46" s="7"/>
      <c r="E46" s="7"/>
      <c r="F46" s="7"/>
      <c r="G46" s="7"/>
      <c r="H46" s="7"/>
      <c r="I46" s="7"/>
      <c r="J46" s="7"/>
      <c r="K46" s="7"/>
      <c r="L46" s="9" t="s">
        <v>76</v>
      </c>
      <c r="M46" s="324">
        <v>3353</v>
      </c>
      <c r="N46" s="315" t="s">
        <v>181</v>
      </c>
      <c r="O46" s="324">
        <v>2523</v>
      </c>
      <c r="P46" s="324">
        <v>1195</v>
      </c>
      <c r="Q46" s="322">
        <v>493</v>
      </c>
      <c r="R46" s="315" t="s">
        <v>181</v>
      </c>
      <c r="S46" s="315" t="s">
        <v>181</v>
      </c>
      <c r="T46" s="322">
        <v>133</v>
      </c>
      <c r="U46" s="324">
        <v>7697</v>
      </c>
    </row>
    <row r="47" spans="1:21" ht="16.5" customHeight="1" x14ac:dyDescent="0.2">
      <c r="A47" s="7"/>
      <c r="B47" s="7"/>
      <c r="C47" s="7" t="s">
        <v>910</v>
      </c>
      <c r="D47" s="7"/>
      <c r="E47" s="7"/>
      <c r="F47" s="7"/>
      <c r="G47" s="7"/>
      <c r="H47" s="7"/>
      <c r="I47" s="7"/>
      <c r="J47" s="7"/>
      <c r="K47" s="7"/>
      <c r="L47" s="9"/>
      <c r="M47" s="10"/>
      <c r="N47" s="10"/>
      <c r="O47" s="10"/>
      <c r="P47" s="10"/>
      <c r="Q47" s="10"/>
      <c r="R47" s="10"/>
      <c r="S47" s="10"/>
      <c r="T47" s="10"/>
      <c r="U47" s="10"/>
    </row>
    <row r="48" spans="1:21" ht="16.5" customHeight="1" x14ac:dyDescent="0.2">
      <c r="A48" s="7"/>
      <c r="B48" s="7"/>
      <c r="C48" s="7"/>
      <c r="D48" s="7" t="s">
        <v>855</v>
      </c>
      <c r="E48" s="7"/>
      <c r="F48" s="7"/>
      <c r="G48" s="7"/>
      <c r="H48" s="7"/>
      <c r="I48" s="7"/>
      <c r="J48" s="7"/>
      <c r="K48" s="7"/>
      <c r="L48" s="9" t="s">
        <v>386</v>
      </c>
      <c r="M48" s="325">
        <v>5</v>
      </c>
      <c r="N48" s="316" t="s">
        <v>181</v>
      </c>
      <c r="O48" s="325">
        <v>6.3</v>
      </c>
      <c r="P48" s="325">
        <v>6.2</v>
      </c>
      <c r="Q48" s="325">
        <v>3.6</v>
      </c>
      <c r="R48" s="316" t="s">
        <v>181</v>
      </c>
      <c r="S48" s="316" t="s">
        <v>181</v>
      </c>
      <c r="T48" s="325">
        <v>7.9</v>
      </c>
      <c r="U48" s="325">
        <v>5.4</v>
      </c>
    </row>
    <row r="49" spans="1:21" ht="16.5" customHeight="1" x14ac:dyDescent="0.2">
      <c r="A49" s="7"/>
      <c r="B49" s="7"/>
      <c r="C49" s="7" t="s">
        <v>911</v>
      </c>
      <c r="D49" s="7"/>
      <c r="E49" s="7"/>
      <c r="F49" s="7"/>
      <c r="G49" s="7"/>
      <c r="H49" s="7"/>
      <c r="I49" s="7"/>
      <c r="J49" s="7"/>
      <c r="K49" s="7"/>
      <c r="L49" s="9"/>
      <c r="M49" s="10"/>
      <c r="N49" s="10"/>
      <c r="O49" s="10"/>
      <c r="P49" s="10"/>
      <c r="Q49" s="10"/>
      <c r="R49" s="10"/>
      <c r="S49" s="10"/>
      <c r="T49" s="10"/>
      <c r="U49" s="10"/>
    </row>
    <row r="50" spans="1:21" ht="16.5" customHeight="1" x14ac:dyDescent="0.2">
      <c r="A50" s="7"/>
      <c r="B50" s="7"/>
      <c r="C50" s="7"/>
      <c r="D50" s="7" t="s">
        <v>680</v>
      </c>
      <c r="E50" s="7"/>
      <c r="F50" s="7"/>
      <c r="G50" s="7"/>
      <c r="H50" s="7"/>
      <c r="I50" s="7"/>
      <c r="J50" s="7"/>
      <c r="K50" s="7"/>
      <c r="L50" s="9" t="s">
        <v>386</v>
      </c>
      <c r="M50" s="325">
        <v>2.2000000000000002</v>
      </c>
      <c r="N50" s="316" t="s">
        <v>181</v>
      </c>
      <c r="O50" s="325">
        <v>2.8</v>
      </c>
      <c r="P50" s="325">
        <v>1.5</v>
      </c>
      <c r="Q50" s="325">
        <v>1.9</v>
      </c>
      <c r="R50" s="316" t="s">
        <v>181</v>
      </c>
      <c r="S50" s="316" t="s">
        <v>181</v>
      </c>
      <c r="T50" s="325">
        <v>2.8</v>
      </c>
      <c r="U50" s="325">
        <v>2.2000000000000002</v>
      </c>
    </row>
    <row r="51" spans="1:21" ht="16.5" customHeight="1" x14ac:dyDescent="0.2">
      <c r="A51" s="7"/>
      <c r="B51" s="7"/>
      <c r="C51" s="7" t="s">
        <v>912</v>
      </c>
      <c r="D51" s="7"/>
      <c r="E51" s="7"/>
      <c r="F51" s="7"/>
      <c r="G51" s="7"/>
      <c r="H51" s="7"/>
      <c r="I51" s="7"/>
      <c r="J51" s="7"/>
      <c r="K51" s="7"/>
      <c r="L51" s="9"/>
      <c r="M51" s="10"/>
      <c r="N51" s="10"/>
      <c r="O51" s="10"/>
      <c r="P51" s="10"/>
      <c r="Q51" s="10"/>
      <c r="R51" s="10"/>
      <c r="S51" s="10"/>
      <c r="T51" s="10"/>
      <c r="U51" s="10"/>
    </row>
    <row r="52" spans="1:21" ht="16.5" customHeight="1" x14ac:dyDescent="0.2">
      <c r="A52" s="7"/>
      <c r="B52" s="7"/>
      <c r="C52" s="7"/>
      <c r="D52" s="7" t="s">
        <v>855</v>
      </c>
      <c r="E52" s="7"/>
      <c r="F52" s="7"/>
      <c r="G52" s="7"/>
      <c r="H52" s="7"/>
      <c r="I52" s="7"/>
      <c r="J52" s="7"/>
      <c r="K52" s="7"/>
      <c r="L52" s="9" t="s">
        <v>386</v>
      </c>
      <c r="M52" s="325">
        <v>7.2</v>
      </c>
      <c r="N52" s="316" t="s">
        <v>181</v>
      </c>
      <c r="O52" s="325">
        <v>9</v>
      </c>
      <c r="P52" s="325">
        <v>7.7</v>
      </c>
      <c r="Q52" s="325">
        <v>5.4</v>
      </c>
      <c r="R52" s="316" t="s">
        <v>181</v>
      </c>
      <c r="S52" s="316" t="s">
        <v>181</v>
      </c>
      <c r="T52" s="319">
        <v>10.7</v>
      </c>
      <c r="U52" s="325">
        <v>7.7</v>
      </c>
    </row>
    <row r="53" spans="1:21" ht="16.5" customHeight="1" x14ac:dyDescent="0.2">
      <c r="A53" s="7" t="s">
        <v>546</v>
      </c>
      <c r="B53" s="7"/>
      <c r="C53" s="7"/>
      <c r="D53" s="7"/>
      <c r="E53" s="7"/>
      <c r="F53" s="7"/>
      <c r="G53" s="7"/>
      <c r="H53" s="7"/>
      <c r="I53" s="7"/>
      <c r="J53" s="7"/>
      <c r="K53" s="7"/>
      <c r="L53" s="9"/>
      <c r="M53" s="10"/>
      <c r="N53" s="10"/>
      <c r="O53" s="10"/>
      <c r="P53" s="10"/>
      <c r="Q53" s="10"/>
      <c r="R53" s="10"/>
      <c r="S53" s="10"/>
      <c r="T53" s="10"/>
      <c r="U53" s="10"/>
    </row>
    <row r="54" spans="1:21" ht="16.5" customHeight="1" x14ac:dyDescent="0.2">
      <c r="A54" s="7"/>
      <c r="B54" s="7" t="s">
        <v>204</v>
      </c>
      <c r="C54" s="7"/>
      <c r="D54" s="7"/>
      <c r="E54" s="7"/>
      <c r="F54" s="7"/>
      <c r="G54" s="7"/>
      <c r="H54" s="7"/>
      <c r="I54" s="7"/>
      <c r="J54" s="7"/>
      <c r="K54" s="7"/>
      <c r="L54" s="9"/>
      <c r="M54" s="10"/>
      <c r="N54" s="10"/>
      <c r="O54" s="10"/>
      <c r="P54" s="10"/>
      <c r="Q54" s="10"/>
      <c r="R54" s="10"/>
      <c r="S54" s="10"/>
      <c r="T54" s="10"/>
      <c r="U54" s="10"/>
    </row>
    <row r="55" spans="1:21" ht="16.5" customHeight="1" x14ac:dyDescent="0.2">
      <c r="A55" s="7"/>
      <c r="B55" s="7"/>
      <c r="C55" s="7" t="s">
        <v>902</v>
      </c>
      <c r="D55" s="7"/>
      <c r="E55" s="7"/>
      <c r="F55" s="7"/>
      <c r="G55" s="7"/>
      <c r="H55" s="7"/>
      <c r="I55" s="7"/>
      <c r="J55" s="7"/>
      <c r="K55" s="7"/>
      <c r="L55" s="9" t="s">
        <v>76</v>
      </c>
      <c r="M55" s="321">
        <v>30722</v>
      </c>
      <c r="N55" s="324">
        <v>7598</v>
      </c>
      <c r="O55" s="321">
        <v>29067</v>
      </c>
      <c r="P55" s="321">
        <v>14185</v>
      </c>
      <c r="Q55" s="324">
        <v>5051</v>
      </c>
      <c r="R55" s="324">
        <v>2839</v>
      </c>
      <c r="S55" s="322">
        <v>917</v>
      </c>
      <c r="T55" s="324">
        <v>7295</v>
      </c>
      <c r="U55" s="321">
        <v>86320</v>
      </c>
    </row>
    <row r="56" spans="1:21" ht="16.5" customHeight="1" x14ac:dyDescent="0.2">
      <c r="A56" s="7"/>
      <c r="B56" s="7"/>
      <c r="C56" s="7" t="s">
        <v>903</v>
      </c>
      <c r="D56" s="7"/>
      <c r="E56" s="7"/>
      <c r="F56" s="7"/>
      <c r="G56" s="7"/>
      <c r="H56" s="7"/>
      <c r="I56" s="7"/>
      <c r="J56" s="7"/>
      <c r="K56" s="7"/>
      <c r="L56" s="9" t="s">
        <v>76</v>
      </c>
      <c r="M56" s="321">
        <v>30633</v>
      </c>
      <c r="N56" s="324">
        <v>7598</v>
      </c>
      <c r="O56" s="321">
        <v>28872</v>
      </c>
      <c r="P56" s="321">
        <v>14080</v>
      </c>
      <c r="Q56" s="324">
        <v>5025</v>
      </c>
      <c r="R56" s="324">
        <v>2839</v>
      </c>
      <c r="S56" s="322">
        <v>917</v>
      </c>
      <c r="T56" s="324">
        <v>7220</v>
      </c>
      <c r="U56" s="321">
        <v>85830</v>
      </c>
    </row>
    <row r="57" spans="1:21" ht="16.5" customHeight="1" x14ac:dyDescent="0.2">
      <c r="A57" s="7"/>
      <c r="B57" s="7"/>
      <c r="C57" s="7" t="s">
        <v>904</v>
      </c>
      <c r="D57" s="7"/>
      <c r="E57" s="7"/>
      <c r="F57" s="7"/>
      <c r="G57" s="7"/>
      <c r="H57" s="7"/>
      <c r="I57" s="7"/>
      <c r="J57" s="7"/>
      <c r="K57" s="7"/>
      <c r="L57" s="9" t="s">
        <v>76</v>
      </c>
      <c r="M57" s="318">
        <v>89</v>
      </c>
      <c r="N57" s="315" t="s">
        <v>181</v>
      </c>
      <c r="O57" s="322">
        <v>195</v>
      </c>
      <c r="P57" s="322">
        <v>105</v>
      </c>
      <c r="Q57" s="318">
        <v>26</v>
      </c>
      <c r="R57" s="315" t="s">
        <v>181</v>
      </c>
      <c r="S57" s="315" t="s">
        <v>181</v>
      </c>
      <c r="T57" s="318">
        <v>75</v>
      </c>
      <c r="U57" s="322">
        <v>490</v>
      </c>
    </row>
    <row r="58" spans="1:21" ht="16.5" customHeight="1" x14ac:dyDescent="0.2">
      <c r="A58" s="7"/>
      <c r="B58" s="7"/>
      <c r="C58" s="7" t="s">
        <v>905</v>
      </c>
      <c r="D58" s="7"/>
      <c r="E58" s="7"/>
      <c r="F58" s="7"/>
      <c r="G58" s="7"/>
      <c r="H58" s="7"/>
      <c r="I58" s="7"/>
      <c r="J58" s="7"/>
      <c r="K58" s="7"/>
      <c r="L58" s="9" t="s">
        <v>76</v>
      </c>
      <c r="M58" s="318">
        <v>87</v>
      </c>
      <c r="N58" s="315" t="s">
        <v>181</v>
      </c>
      <c r="O58" s="322">
        <v>121</v>
      </c>
      <c r="P58" s="318">
        <v>46</v>
      </c>
      <c r="Q58" s="318">
        <v>17</v>
      </c>
      <c r="R58" s="315" t="s">
        <v>181</v>
      </c>
      <c r="S58" s="315" t="s">
        <v>181</v>
      </c>
      <c r="T58" s="318">
        <v>65</v>
      </c>
      <c r="U58" s="322">
        <v>336</v>
      </c>
    </row>
    <row r="59" spans="1:21" ht="16.5" customHeight="1" x14ac:dyDescent="0.2">
      <c r="A59" s="7"/>
      <c r="B59" s="7"/>
      <c r="C59" s="7" t="s">
        <v>906</v>
      </c>
      <c r="D59" s="7"/>
      <c r="E59" s="7"/>
      <c r="F59" s="7"/>
      <c r="G59" s="7"/>
      <c r="H59" s="7"/>
      <c r="I59" s="7"/>
      <c r="J59" s="7"/>
      <c r="K59" s="7"/>
      <c r="L59" s="9" t="s">
        <v>76</v>
      </c>
      <c r="M59" s="322">
        <v>176</v>
      </c>
      <c r="N59" s="315" t="s">
        <v>181</v>
      </c>
      <c r="O59" s="322">
        <v>316</v>
      </c>
      <c r="P59" s="322">
        <v>151</v>
      </c>
      <c r="Q59" s="318">
        <v>43</v>
      </c>
      <c r="R59" s="315" t="s">
        <v>181</v>
      </c>
      <c r="S59" s="315" t="s">
        <v>181</v>
      </c>
      <c r="T59" s="322">
        <v>140</v>
      </c>
      <c r="U59" s="322">
        <v>826</v>
      </c>
    </row>
    <row r="60" spans="1:21" ht="16.5" customHeight="1" x14ac:dyDescent="0.2">
      <c r="A60" s="7"/>
      <c r="B60" s="7"/>
      <c r="C60" s="7" t="s">
        <v>48</v>
      </c>
      <c r="D60" s="7"/>
      <c r="E60" s="7"/>
      <c r="F60" s="7"/>
      <c r="G60" s="7"/>
      <c r="H60" s="7"/>
      <c r="I60" s="7"/>
      <c r="J60" s="7"/>
      <c r="K60" s="7"/>
      <c r="L60" s="9"/>
      <c r="M60" s="10"/>
      <c r="N60" s="10"/>
      <c r="O60" s="10"/>
      <c r="P60" s="10"/>
      <c r="Q60" s="10"/>
      <c r="R60" s="10"/>
      <c r="S60" s="10"/>
      <c r="T60" s="10"/>
      <c r="U60" s="10"/>
    </row>
    <row r="61" spans="1:21" ht="16.5" customHeight="1" x14ac:dyDescent="0.2">
      <c r="A61" s="7"/>
      <c r="B61" s="7"/>
      <c r="C61" s="7"/>
      <c r="D61" s="7" t="s">
        <v>855</v>
      </c>
      <c r="E61" s="7"/>
      <c r="F61" s="7"/>
      <c r="G61" s="7"/>
      <c r="H61" s="7"/>
      <c r="I61" s="7"/>
      <c r="J61" s="7"/>
      <c r="K61" s="7"/>
      <c r="L61" s="9" t="s">
        <v>386</v>
      </c>
      <c r="M61" s="325">
        <v>3.1</v>
      </c>
      <c r="N61" s="316" t="s">
        <v>181</v>
      </c>
      <c r="O61" s="325">
        <v>7.1</v>
      </c>
      <c r="P61" s="325">
        <v>7.5</v>
      </c>
      <c r="Q61" s="325">
        <v>5.4</v>
      </c>
      <c r="R61" s="316" t="s">
        <v>181</v>
      </c>
      <c r="S61" s="316" t="s">
        <v>181</v>
      </c>
      <c r="T61" s="319">
        <v>10.8</v>
      </c>
      <c r="U61" s="325">
        <v>6</v>
      </c>
    </row>
    <row r="62" spans="1:21" ht="16.5" customHeight="1" x14ac:dyDescent="0.2">
      <c r="A62" s="7"/>
      <c r="B62" s="7"/>
      <c r="C62" s="7" t="s">
        <v>49</v>
      </c>
      <c r="D62" s="7"/>
      <c r="E62" s="7"/>
      <c r="F62" s="7"/>
      <c r="G62" s="7"/>
      <c r="H62" s="7"/>
      <c r="I62" s="7"/>
      <c r="J62" s="7"/>
      <c r="K62" s="7"/>
      <c r="L62" s="9"/>
      <c r="M62" s="10"/>
      <c r="N62" s="10"/>
      <c r="O62" s="10"/>
      <c r="P62" s="10"/>
      <c r="Q62" s="10"/>
      <c r="R62" s="10"/>
      <c r="S62" s="10"/>
      <c r="T62" s="10"/>
      <c r="U62" s="10"/>
    </row>
    <row r="63" spans="1:21" ht="16.5" customHeight="1" x14ac:dyDescent="0.2">
      <c r="A63" s="7"/>
      <c r="B63" s="7"/>
      <c r="C63" s="7"/>
      <c r="D63" s="7" t="s">
        <v>680</v>
      </c>
      <c r="E63" s="7"/>
      <c r="F63" s="7"/>
      <c r="G63" s="7"/>
      <c r="H63" s="7"/>
      <c r="I63" s="7"/>
      <c r="J63" s="7"/>
      <c r="K63" s="7"/>
      <c r="L63" s="9" t="s">
        <v>386</v>
      </c>
      <c r="M63" s="325">
        <v>3</v>
      </c>
      <c r="N63" s="316" t="s">
        <v>181</v>
      </c>
      <c r="O63" s="325">
        <v>4.5</v>
      </c>
      <c r="P63" s="325">
        <v>3.3</v>
      </c>
      <c r="Q63" s="325">
        <v>3.6</v>
      </c>
      <c r="R63" s="316" t="s">
        <v>181</v>
      </c>
      <c r="S63" s="316" t="s">
        <v>181</v>
      </c>
      <c r="T63" s="325">
        <v>9.5</v>
      </c>
      <c r="U63" s="325">
        <v>4.0999999999999996</v>
      </c>
    </row>
    <row r="64" spans="1:21" ht="16.5" customHeight="1" x14ac:dyDescent="0.2">
      <c r="A64" s="7"/>
      <c r="B64" s="7"/>
      <c r="C64" s="7" t="s">
        <v>50</v>
      </c>
      <c r="D64" s="7"/>
      <c r="E64" s="7"/>
      <c r="F64" s="7"/>
      <c r="G64" s="7"/>
      <c r="H64" s="7"/>
      <c r="I64" s="7"/>
      <c r="J64" s="7"/>
      <c r="K64" s="7"/>
      <c r="L64" s="9"/>
      <c r="M64" s="10"/>
      <c r="N64" s="10"/>
      <c r="O64" s="10"/>
      <c r="P64" s="10"/>
      <c r="Q64" s="10"/>
      <c r="R64" s="10"/>
      <c r="S64" s="10"/>
      <c r="T64" s="10"/>
      <c r="U64" s="10"/>
    </row>
    <row r="65" spans="1:21" ht="16.5" customHeight="1" x14ac:dyDescent="0.2">
      <c r="A65" s="7"/>
      <c r="B65" s="7"/>
      <c r="C65" s="7"/>
      <c r="D65" s="7" t="s">
        <v>855</v>
      </c>
      <c r="E65" s="7"/>
      <c r="F65" s="7"/>
      <c r="G65" s="7"/>
      <c r="H65" s="7"/>
      <c r="I65" s="7"/>
      <c r="J65" s="7"/>
      <c r="K65" s="7"/>
      <c r="L65" s="9" t="s">
        <v>386</v>
      </c>
      <c r="M65" s="325">
        <v>6.1</v>
      </c>
      <c r="N65" s="316" t="s">
        <v>181</v>
      </c>
      <c r="O65" s="319">
        <v>11.6</v>
      </c>
      <c r="P65" s="319">
        <v>10.8</v>
      </c>
      <c r="Q65" s="325">
        <v>8.9</v>
      </c>
      <c r="R65" s="316" t="s">
        <v>181</v>
      </c>
      <c r="S65" s="316" t="s">
        <v>181</v>
      </c>
      <c r="T65" s="319">
        <v>20.2</v>
      </c>
      <c r="U65" s="319">
        <v>10.1</v>
      </c>
    </row>
    <row r="66" spans="1:21" ht="16.5" customHeight="1" x14ac:dyDescent="0.2">
      <c r="A66" s="7"/>
      <c r="B66" s="7" t="s">
        <v>613</v>
      </c>
      <c r="C66" s="7"/>
      <c r="D66" s="7"/>
      <c r="E66" s="7"/>
      <c r="F66" s="7"/>
      <c r="G66" s="7"/>
      <c r="H66" s="7"/>
      <c r="I66" s="7"/>
      <c r="J66" s="7"/>
      <c r="K66" s="7"/>
      <c r="L66" s="9"/>
      <c r="M66" s="10"/>
      <c r="N66" s="10"/>
      <c r="O66" s="10"/>
      <c r="P66" s="10"/>
      <c r="Q66" s="10"/>
      <c r="R66" s="10"/>
      <c r="S66" s="10"/>
      <c r="T66" s="10"/>
      <c r="U66" s="10"/>
    </row>
    <row r="67" spans="1:21" ht="16.5" customHeight="1" x14ac:dyDescent="0.2">
      <c r="A67" s="7"/>
      <c r="B67" s="7"/>
      <c r="C67" s="7" t="s">
        <v>902</v>
      </c>
      <c r="D67" s="7"/>
      <c r="E67" s="7"/>
      <c r="F67" s="7"/>
      <c r="G67" s="7"/>
      <c r="H67" s="7"/>
      <c r="I67" s="7"/>
      <c r="J67" s="7"/>
      <c r="K67" s="7"/>
      <c r="L67" s="9" t="s">
        <v>76</v>
      </c>
      <c r="M67" s="320">
        <v>460948</v>
      </c>
      <c r="N67" s="320">
        <v>381478</v>
      </c>
      <c r="O67" s="320">
        <v>282119</v>
      </c>
      <c r="P67" s="320">
        <v>157157</v>
      </c>
      <c r="Q67" s="321">
        <v>91771</v>
      </c>
      <c r="R67" s="321">
        <v>25846</v>
      </c>
      <c r="S67" s="321">
        <v>26665</v>
      </c>
      <c r="T67" s="321">
        <v>12758</v>
      </c>
      <c r="U67" s="323">
        <v>1004753</v>
      </c>
    </row>
    <row r="68" spans="1:21" ht="16.5" customHeight="1" x14ac:dyDescent="0.2">
      <c r="A68" s="7"/>
      <c r="B68" s="7"/>
      <c r="C68" s="7" t="s">
        <v>903</v>
      </c>
      <c r="D68" s="7"/>
      <c r="E68" s="7"/>
      <c r="F68" s="7"/>
      <c r="G68" s="7"/>
      <c r="H68" s="7"/>
      <c r="I68" s="7"/>
      <c r="J68" s="7"/>
      <c r="K68" s="7"/>
      <c r="L68" s="9" t="s">
        <v>76</v>
      </c>
      <c r="M68" s="320">
        <v>458689</v>
      </c>
      <c r="N68" s="320">
        <v>381478</v>
      </c>
      <c r="O68" s="320">
        <v>280362</v>
      </c>
      <c r="P68" s="320">
        <v>156217</v>
      </c>
      <c r="Q68" s="321">
        <v>91433</v>
      </c>
      <c r="R68" s="321">
        <v>25846</v>
      </c>
      <c r="S68" s="321">
        <v>26665</v>
      </c>
      <c r="T68" s="321">
        <v>12659</v>
      </c>
      <c r="U68" s="320">
        <v>999360</v>
      </c>
    </row>
    <row r="69" spans="1:21" ht="16.5" customHeight="1" x14ac:dyDescent="0.2">
      <c r="A69" s="7"/>
      <c r="B69" s="7"/>
      <c r="C69" s="7" t="s">
        <v>907</v>
      </c>
      <c r="D69" s="7"/>
      <c r="E69" s="7"/>
      <c r="F69" s="7"/>
      <c r="G69" s="7"/>
      <c r="H69" s="7"/>
      <c r="I69" s="7"/>
      <c r="J69" s="7"/>
      <c r="K69" s="7"/>
      <c r="L69" s="9" t="s">
        <v>76</v>
      </c>
      <c r="M69" s="324">
        <v>2259</v>
      </c>
      <c r="N69" s="315" t="s">
        <v>181</v>
      </c>
      <c r="O69" s="324">
        <v>1757</v>
      </c>
      <c r="P69" s="322">
        <v>940</v>
      </c>
      <c r="Q69" s="322">
        <v>338</v>
      </c>
      <c r="R69" s="315" t="s">
        <v>181</v>
      </c>
      <c r="S69" s="315" t="s">
        <v>181</v>
      </c>
      <c r="T69" s="318">
        <v>99</v>
      </c>
      <c r="U69" s="324">
        <v>5393</v>
      </c>
    </row>
    <row r="70" spans="1:21" ht="16.5" customHeight="1" x14ac:dyDescent="0.2">
      <c r="A70" s="7"/>
      <c r="B70" s="7"/>
      <c r="C70" s="7" t="s">
        <v>908</v>
      </c>
      <c r="D70" s="7"/>
      <c r="E70" s="7"/>
      <c r="F70" s="7"/>
      <c r="G70" s="7"/>
      <c r="H70" s="7"/>
      <c r="I70" s="7"/>
      <c r="J70" s="7"/>
      <c r="K70" s="7"/>
      <c r="L70" s="9" t="s">
        <v>76</v>
      </c>
      <c r="M70" s="324">
        <v>1004</v>
      </c>
      <c r="N70" s="315" t="s">
        <v>181</v>
      </c>
      <c r="O70" s="322">
        <v>781</v>
      </c>
      <c r="P70" s="322">
        <v>223</v>
      </c>
      <c r="Q70" s="322">
        <v>177</v>
      </c>
      <c r="R70" s="315" t="s">
        <v>181</v>
      </c>
      <c r="S70" s="315" t="s">
        <v>181</v>
      </c>
      <c r="T70" s="318">
        <v>37</v>
      </c>
      <c r="U70" s="324">
        <v>2222</v>
      </c>
    </row>
    <row r="71" spans="1:21" ht="16.5" customHeight="1" x14ac:dyDescent="0.2">
      <c r="A71" s="7"/>
      <c r="B71" s="7"/>
      <c r="C71" s="7" t="s">
        <v>909</v>
      </c>
      <c r="D71" s="7"/>
      <c r="E71" s="7"/>
      <c r="F71" s="7"/>
      <c r="G71" s="7"/>
      <c r="H71" s="7"/>
      <c r="I71" s="7"/>
      <c r="J71" s="7"/>
      <c r="K71" s="7"/>
      <c r="L71" s="9" t="s">
        <v>76</v>
      </c>
      <c r="M71" s="324">
        <v>3263</v>
      </c>
      <c r="N71" s="315" t="s">
        <v>181</v>
      </c>
      <c r="O71" s="324">
        <v>2538</v>
      </c>
      <c r="P71" s="324">
        <v>1163</v>
      </c>
      <c r="Q71" s="322">
        <v>515</v>
      </c>
      <c r="R71" s="315" t="s">
        <v>181</v>
      </c>
      <c r="S71" s="315" t="s">
        <v>181</v>
      </c>
      <c r="T71" s="322">
        <v>136</v>
      </c>
      <c r="U71" s="324">
        <v>7615</v>
      </c>
    </row>
    <row r="72" spans="1:21" ht="16.5" customHeight="1" x14ac:dyDescent="0.2">
      <c r="A72" s="7"/>
      <c r="B72" s="7"/>
      <c r="C72" s="7" t="s">
        <v>910</v>
      </c>
      <c r="D72" s="7"/>
      <c r="E72" s="7"/>
      <c r="F72" s="7"/>
      <c r="G72" s="7"/>
      <c r="H72" s="7"/>
      <c r="I72" s="7"/>
      <c r="J72" s="7"/>
      <c r="K72" s="7"/>
      <c r="L72" s="9"/>
      <c r="M72" s="10"/>
      <c r="N72" s="10"/>
      <c r="O72" s="10"/>
      <c r="P72" s="10"/>
      <c r="Q72" s="10"/>
      <c r="R72" s="10"/>
      <c r="S72" s="10"/>
      <c r="T72" s="10"/>
      <c r="U72" s="10"/>
    </row>
    <row r="73" spans="1:21" ht="16.5" customHeight="1" x14ac:dyDescent="0.2">
      <c r="A73" s="7"/>
      <c r="B73" s="7"/>
      <c r="C73" s="7"/>
      <c r="D73" s="7" t="s">
        <v>855</v>
      </c>
      <c r="E73" s="7"/>
      <c r="F73" s="7"/>
      <c r="G73" s="7"/>
      <c r="H73" s="7"/>
      <c r="I73" s="7"/>
      <c r="J73" s="7"/>
      <c r="K73" s="7"/>
      <c r="L73" s="9" t="s">
        <v>386</v>
      </c>
      <c r="M73" s="325">
        <v>5</v>
      </c>
      <c r="N73" s="316" t="s">
        <v>181</v>
      </c>
      <c r="O73" s="325">
        <v>6.2</v>
      </c>
      <c r="P73" s="325">
        <v>5.8</v>
      </c>
      <c r="Q73" s="325">
        <v>3.6</v>
      </c>
      <c r="R73" s="316" t="s">
        <v>181</v>
      </c>
      <c r="S73" s="316" t="s">
        <v>181</v>
      </c>
      <c r="T73" s="325">
        <v>7.7</v>
      </c>
      <c r="U73" s="325">
        <v>5.4</v>
      </c>
    </row>
    <row r="74" spans="1:21" ht="16.5" customHeight="1" x14ac:dyDescent="0.2">
      <c r="A74" s="7"/>
      <c r="B74" s="7"/>
      <c r="C74" s="7" t="s">
        <v>911</v>
      </c>
      <c r="D74" s="7"/>
      <c r="E74" s="7"/>
      <c r="F74" s="7"/>
      <c r="G74" s="7"/>
      <c r="H74" s="7"/>
      <c r="I74" s="7"/>
      <c r="J74" s="7"/>
      <c r="K74" s="7"/>
      <c r="L74" s="9"/>
      <c r="M74" s="10"/>
      <c r="N74" s="10"/>
      <c r="O74" s="10"/>
      <c r="P74" s="10"/>
      <c r="Q74" s="10"/>
      <c r="R74" s="10"/>
      <c r="S74" s="10"/>
      <c r="T74" s="10"/>
      <c r="U74" s="10"/>
    </row>
    <row r="75" spans="1:21" ht="16.5" customHeight="1" x14ac:dyDescent="0.2">
      <c r="A75" s="7"/>
      <c r="B75" s="7"/>
      <c r="C75" s="7"/>
      <c r="D75" s="7" t="s">
        <v>680</v>
      </c>
      <c r="E75" s="7"/>
      <c r="F75" s="7"/>
      <c r="G75" s="7"/>
      <c r="H75" s="7"/>
      <c r="I75" s="7"/>
      <c r="J75" s="7"/>
      <c r="K75" s="7"/>
      <c r="L75" s="9" t="s">
        <v>386</v>
      </c>
      <c r="M75" s="325">
        <v>2.2000000000000002</v>
      </c>
      <c r="N75" s="316" t="s">
        <v>181</v>
      </c>
      <c r="O75" s="325">
        <v>2.8</v>
      </c>
      <c r="P75" s="325">
        <v>1.4</v>
      </c>
      <c r="Q75" s="325">
        <v>1.9</v>
      </c>
      <c r="R75" s="316" t="s">
        <v>181</v>
      </c>
      <c r="S75" s="316" t="s">
        <v>181</v>
      </c>
      <c r="T75" s="325">
        <v>2.9</v>
      </c>
      <c r="U75" s="325">
        <v>2.2000000000000002</v>
      </c>
    </row>
    <row r="76" spans="1:21" ht="16.5" customHeight="1" x14ac:dyDescent="0.2">
      <c r="A76" s="7"/>
      <c r="B76" s="7"/>
      <c r="C76" s="7" t="s">
        <v>912</v>
      </c>
      <c r="D76" s="7"/>
      <c r="E76" s="7"/>
      <c r="F76" s="7"/>
      <c r="G76" s="7"/>
      <c r="H76" s="7"/>
      <c r="I76" s="7"/>
      <c r="J76" s="7"/>
      <c r="K76" s="7"/>
      <c r="L76" s="9"/>
      <c r="M76" s="10"/>
      <c r="N76" s="10"/>
      <c r="O76" s="10"/>
      <c r="P76" s="10"/>
      <c r="Q76" s="10"/>
      <c r="R76" s="10"/>
      <c r="S76" s="10"/>
      <c r="T76" s="10"/>
      <c r="U76" s="10"/>
    </row>
    <row r="77" spans="1:21" ht="16.5" customHeight="1" x14ac:dyDescent="0.2">
      <c r="A77" s="7"/>
      <c r="B77" s="7"/>
      <c r="C77" s="7"/>
      <c r="D77" s="7" t="s">
        <v>855</v>
      </c>
      <c r="E77" s="7"/>
      <c r="F77" s="7"/>
      <c r="G77" s="7"/>
      <c r="H77" s="7"/>
      <c r="I77" s="7"/>
      <c r="J77" s="7"/>
      <c r="K77" s="7"/>
      <c r="L77" s="9" t="s">
        <v>386</v>
      </c>
      <c r="M77" s="325">
        <v>7.2</v>
      </c>
      <c r="N77" s="316" t="s">
        <v>181</v>
      </c>
      <c r="O77" s="325">
        <v>9</v>
      </c>
      <c r="P77" s="325">
        <v>7.2</v>
      </c>
      <c r="Q77" s="325">
        <v>5.5</v>
      </c>
      <c r="R77" s="316" t="s">
        <v>181</v>
      </c>
      <c r="S77" s="316" t="s">
        <v>181</v>
      </c>
      <c r="T77" s="319">
        <v>10.6</v>
      </c>
      <c r="U77" s="325">
        <v>7.6</v>
      </c>
    </row>
    <row r="78" spans="1:21" ht="16.5" customHeight="1" x14ac:dyDescent="0.2">
      <c r="A78" s="7" t="s">
        <v>547</v>
      </c>
      <c r="B78" s="7"/>
      <c r="C78" s="7"/>
      <c r="D78" s="7"/>
      <c r="E78" s="7"/>
      <c r="F78" s="7"/>
      <c r="G78" s="7"/>
      <c r="H78" s="7"/>
      <c r="I78" s="7"/>
      <c r="J78" s="7"/>
      <c r="K78" s="7"/>
      <c r="L78" s="9"/>
      <c r="M78" s="10"/>
      <c r="N78" s="10"/>
      <c r="O78" s="10"/>
      <c r="P78" s="10"/>
      <c r="Q78" s="10"/>
      <c r="R78" s="10"/>
      <c r="S78" s="10"/>
      <c r="T78" s="10"/>
      <c r="U78" s="10"/>
    </row>
    <row r="79" spans="1:21" ht="16.5" customHeight="1" x14ac:dyDescent="0.2">
      <c r="A79" s="7"/>
      <c r="B79" s="7" t="s">
        <v>204</v>
      </c>
      <c r="C79" s="7"/>
      <c r="D79" s="7"/>
      <c r="E79" s="7"/>
      <c r="F79" s="7"/>
      <c r="G79" s="7"/>
      <c r="H79" s="7"/>
      <c r="I79" s="7"/>
      <c r="J79" s="7"/>
      <c r="K79" s="7"/>
      <c r="L79" s="9"/>
      <c r="M79" s="10"/>
      <c r="N79" s="10"/>
      <c r="O79" s="10"/>
      <c r="P79" s="10"/>
      <c r="Q79" s="10"/>
      <c r="R79" s="10"/>
      <c r="S79" s="10"/>
      <c r="T79" s="10"/>
      <c r="U79" s="10"/>
    </row>
    <row r="80" spans="1:21" ht="16.5" customHeight="1" x14ac:dyDescent="0.2">
      <c r="A80" s="7"/>
      <c r="B80" s="7"/>
      <c r="C80" s="7" t="s">
        <v>902</v>
      </c>
      <c r="D80" s="7"/>
      <c r="E80" s="7"/>
      <c r="F80" s="7"/>
      <c r="G80" s="7"/>
      <c r="H80" s="7"/>
      <c r="I80" s="7"/>
      <c r="J80" s="7"/>
      <c r="K80" s="7"/>
      <c r="L80" s="9" t="s">
        <v>76</v>
      </c>
      <c r="M80" s="321">
        <v>29123</v>
      </c>
      <c r="N80" s="324">
        <v>7253</v>
      </c>
      <c r="O80" s="321">
        <v>27897</v>
      </c>
      <c r="P80" s="321">
        <v>14188</v>
      </c>
      <c r="Q80" s="324">
        <v>4878</v>
      </c>
      <c r="R80" s="324">
        <v>2788</v>
      </c>
      <c r="S80" s="322">
        <v>882</v>
      </c>
      <c r="T80" s="324">
        <v>7091</v>
      </c>
      <c r="U80" s="321">
        <v>83177</v>
      </c>
    </row>
    <row r="81" spans="1:21" ht="16.5" customHeight="1" x14ac:dyDescent="0.2">
      <c r="A81" s="7"/>
      <c r="B81" s="7"/>
      <c r="C81" s="7" t="s">
        <v>903</v>
      </c>
      <c r="D81" s="7"/>
      <c r="E81" s="7"/>
      <c r="F81" s="7"/>
      <c r="G81" s="7"/>
      <c r="H81" s="7"/>
      <c r="I81" s="7"/>
      <c r="J81" s="7"/>
      <c r="K81" s="7"/>
      <c r="L81" s="9" t="s">
        <v>76</v>
      </c>
      <c r="M81" s="321">
        <v>29029</v>
      </c>
      <c r="N81" s="324">
        <v>7253</v>
      </c>
      <c r="O81" s="321">
        <v>27716</v>
      </c>
      <c r="P81" s="321">
        <v>14090</v>
      </c>
      <c r="Q81" s="324">
        <v>4857</v>
      </c>
      <c r="R81" s="324">
        <v>2788</v>
      </c>
      <c r="S81" s="322">
        <v>882</v>
      </c>
      <c r="T81" s="324">
        <v>7010</v>
      </c>
      <c r="U81" s="321">
        <v>82702</v>
      </c>
    </row>
    <row r="82" spans="1:21" ht="16.5" customHeight="1" x14ac:dyDescent="0.2">
      <c r="A82" s="7"/>
      <c r="B82" s="7"/>
      <c r="C82" s="7" t="s">
        <v>904</v>
      </c>
      <c r="D82" s="7"/>
      <c r="E82" s="7"/>
      <c r="F82" s="7"/>
      <c r="G82" s="7"/>
      <c r="H82" s="7"/>
      <c r="I82" s="7"/>
      <c r="J82" s="7"/>
      <c r="K82" s="7"/>
      <c r="L82" s="9" t="s">
        <v>76</v>
      </c>
      <c r="M82" s="318">
        <v>94</v>
      </c>
      <c r="N82" s="315" t="s">
        <v>181</v>
      </c>
      <c r="O82" s="322">
        <v>181</v>
      </c>
      <c r="P82" s="318">
        <v>98</v>
      </c>
      <c r="Q82" s="318">
        <v>21</v>
      </c>
      <c r="R82" s="315" t="s">
        <v>181</v>
      </c>
      <c r="S82" s="315" t="s">
        <v>181</v>
      </c>
      <c r="T82" s="318">
        <v>81</v>
      </c>
      <c r="U82" s="322">
        <v>475</v>
      </c>
    </row>
    <row r="83" spans="1:21" ht="16.5" customHeight="1" x14ac:dyDescent="0.2">
      <c r="A83" s="7"/>
      <c r="B83" s="7"/>
      <c r="C83" s="7" t="s">
        <v>905</v>
      </c>
      <c r="D83" s="7"/>
      <c r="E83" s="7"/>
      <c r="F83" s="7"/>
      <c r="G83" s="7"/>
      <c r="H83" s="7"/>
      <c r="I83" s="7"/>
      <c r="J83" s="7"/>
      <c r="K83" s="7"/>
      <c r="L83" s="9" t="s">
        <v>76</v>
      </c>
      <c r="M83" s="318">
        <v>86</v>
      </c>
      <c r="N83" s="315" t="s">
        <v>181</v>
      </c>
      <c r="O83" s="322">
        <v>131</v>
      </c>
      <c r="P83" s="318">
        <v>47</v>
      </c>
      <c r="Q83" s="318">
        <v>19</v>
      </c>
      <c r="R83" s="315" t="s">
        <v>181</v>
      </c>
      <c r="S83" s="315" t="s">
        <v>181</v>
      </c>
      <c r="T83" s="318">
        <v>66</v>
      </c>
      <c r="U83" s="322">
        <v>349</v>
      </c>
    </row>
    <row r="84" spans="1:21" ht="16.5" customHeight="1" x14ac:dyDescent="0.2">
      <c r="A84" s="7"/>
      <c r="B84" s="7"/>
      <c r="C84" s="7" t="s">
        <v>906</v>
      </c>
      <c r="D84" s="7"/>
      <c r="E84" s="7"/>
      <c r="F84" s="7"/>
      <c r="G84" s="7"/>
      <c r="H84" s="7"/>
      <c r="I84" s="7"/>
      <c r="J84" s="7"/>
      <c r="K84" s="7"/>
      <c r="L84" s="9" t="s">
        <v>76</v>
      </c>
      <c r="M84" s="322">
        <v>180</v>
      </c>
      <c r="N84" s="315" t="s">
        <v>181</v>
      </c>
      <c r="O84" s="322">
        <v>312</v>
      </c>
      <c r="P84" s="322">
        <v>145</v>
      </c>
      <c r="Q84" s="318">
        <v>40</v>
      </c>
      <c r="R84" s="315" t="s">
        <v>181</v>
      </c>
      <c r="S84" s="315" t="s">
        <v>181</v>
      </c>
      <c r="T84" s="322">
        <v>147</v>
      </c>
      <c r="U84" s="322">
        <v>824</v>
      </c>
    </row>
    <row r="85" spans="1:21" ht="16.5" customHeight="1" x14ac:dyDescent="0.2">
      <c r="A85" s="7"/>
      <c r="B85" s="7"/>
      <c r="C85" s="7" t="s">
        <v>48</v>
      </c>
      <c r="D85" s="7"/>
      <c r="E85" s="7"/>
      <c r="F85" s="7"/>
      <c r="G85" s="7"/>
      <c r="H85" s="7"/>
      <c r="I85" s="7"/>
      <c r="J85" s="7"/>
      <c r="K85" s="7"/>
      <c r="L85" s="9"/>
      <c r="M85" s="10"/>
      <c r="N85" s="10"/>
      <c r="O85" s="10"/>
      <c r="P85" s="10"/>
      <c r="Q85" s="10"/>
      <c r="R85" s="10"/>
      <c r="S85" s="10"/>
      <c r="T85" s="10"/>
      <c r="U85" s="10"/>
    </row>
    <row r="86" spans="1:21" ht="16.5" customHeight="1" x14ac:dyDescent="0.2">
      <c r="A86" s="7"/>
      <c r="B86" s="7"/>
      <c r="C86" s="7"/>
      <c r="D86" s="7" t="s">
        <v>855</v>
      </c>
      <c r="E86" s="7"/>
      <c r="F86" s="7"/>
      <c r="G86" s="7"/>
      <c r="H86" s="7"/>
      <c r="I86" s="7"/>
      <c r="J86" s="7"/>
      <c r="K86" s="7"/>
      <c r="L86" s="9" t="s">
        <v>386</v>
      </c>
      <c r="M86" s="325">
        <v>3.1</v>
      </c>
      <c r="N86" s="316" t="s">
        <v>181</v>
      </c>
      <c r="O86" s="325">
        <v>6.9</v>
      </c>
      <c r="P86" s="325">
        <v>6.5</v>
      </c>
      <c r="Q86" s="325">
        <v>4.3</v>
      </c>
      <c r="R86" s="316" t="s">
        <v>181</v>
      </c>
      <c r="S86" s="316" t="s">
        <v>181</v>
      </c>
      <c r="T86" s="319">
        <v>11.8</v>
      </c>
      <c r="U86" s="325">
        <v>5.7</v>
      </c>
    </row>
    <row r="87" spans="1:21" ht="16.5" customHeight="1" x14ac:dyDescent="0.2">
      <c r="A87" s="7"/>
      <c r="B87" s="7"/>
      <c r="C87" s="7" t="s">
        <v>49</v>
      </c>
      <c r="D87" s="7"/>
      <c r="E87" s="7"/>
      <c r="F87" s="7"/>
      <c r="G87" s="7"/>
      <c r="H87" s="7"/>
      <c r="I87" s="7"/>
      <c r="J87" s="7"/>
      <c r="K87" s="7"/>
      <c r="L87" s="9"/>
      <c r="M87" s="10"/>
      <c r="N87" s="10"/>
      <c r="O87" s="10"/>
      <c r="P87" s="10"/>
      <c r="Q87" s="10"/>
      <c r="R87" s="10"/>
      <c r="S87" s="10"/>
      <c r="T87" s="10"/>
      <c r="U87" s="10"/>
    </row>
    <row r="88" spans="1:21" ht="16.5" customHeight="1" x14ac:dyDescent="0.2">
      <c r="A88" s="7"/>
      <c r="B88" s="7"/>
      <c r="C88" s="7"/>
      <c r="D88" s="7" t="s">
        <v>680</v>
      </c>
      <c r="E88" s="7"/>
      <c r="F88" s="7"/>
      <c r="G88" s="7"/>
      <c r="H88" s="7"/>
      <c r="I88" s="7"/>
      <c r="J88" s="7"/>
      <c r="K88" s="7"/>
      <c r="L88" s="9" t="s">
        <v>386</v>
      </c>
      <c r="M88" s="325">
        <v>2.8</v>
      </c>
      <c r="N88" s="316" t="s">
        <v>181</v>
      </c>
      <c r="O88" s="325">
        <v>5</v>
      </c>
      <c r="P88" s="325">
        <v>3.1</v>
      </c>
      <c r="Q88" s="325">
        <v>3.9</v>
      </c>
      <c r="R88" s="316" t="s">
        <v>181</v>
      </c>
      <c r="S88" s="316" t="s">
        <v>181</v>
      </c>
      <c r="T88" s="325">
        <v>9.6999999999999993</v>
      </c>
      <c r="U88" s="325">
        <v>4.2</v>
      </c>
    </row>
    <row r="89" spans="1:21" ht="16.5" customHeight="1" x14ac:dyDescent="0.2">
      <c r="A89" s="7"/>
      <c r="B89" s="7"/>
      <c r="C89" s="7" t="s">
        <v>50</v>
      </c>
      <c r="D89" s="7"/>
      <c r="E89" s="7"/>
      <c r="F89" s="7"/>
      <c r="G89" s="7"/>
      <c r="H89" s="7"/>
      <c r="I89" s="7"/>
      <c r="J89" s="7"/>
      <c r="K89" s="7"/>
      <c r="L89" s="9"/>
      <c r="M89" s="10"/>
      <c r="N89" s="10"/>
      <c r="O89" s="10"/>
      <c r="P89" s="10"/>
      <c r="Q89" s="10"/>
      <c r="R89" s="10"/>
      <c r="S89" s="10"/>
      <c r="T89" s="10"/>
      <c r="U89" s="10"/>
    </row>
    <row r="90" spans="1:21" ht="16.5" customHeight="1" x14ac:dyDescent="0.2">
      <c r="A90" s="7"/>
      <c r="B90" s="7"/>
      <c r="C90" s="7"/>
      <c r="D90" s="7" t="s">
        <v>855</v>
      </c>
      <c r="E90" s="7"/>
      <c r="F90" s="7"/>
      <c r="G90" s="7"/>
      <c r="H90" s="7"/>
      <c r="I90" s="7"/>
      <c r="J90" s="7"/>
      <c r="K90" s="7"/>
      <c r="L90" s="9" t="s">
        <v>386</v>
      </c>
      <c r="M90" s="325">
        <v>5.9</v>
      </c>
      <c r="N90" s="316" t="s">
        <v>181</v>
      </c>
      <c r="O90" s="319">
        <v>11.9</v>
      </c>
      <c r="P90" s="325">
        <v>9.6</v>
      </c>
      <c r="Q90" s="325">
        <v>8.1999999999999993</v>
      </c>
      <c r="R90" s="316" t="s">
        <v>181</v>
      </c>
      <c r="S90" s="316" t="s">
        <v>181</v>
      </c>
      <c r="T90" s="319">
        <v>21.4</v>
      </c>
      <c r="U90" s="325">
        <v>9.9</v>
      </c>
    </row>
    <row r="91" spans="1:21" ht="16.5" customHeight="1" x14ac:dyDescent="0.2">
      <c r="A91" s="7"/>
      <c r="B91" s="7" t="s">
        <v>613</v>
      </c>
      <c r="C91" s="7"/>
      <c r="D91" s="7"/>
      <c r="E91" s="7"/>
      <c r="F91" s="7"/>
      <c r="G91" s="7"/>
      <c r="H91" s="7"/>
      <c r="I91" s="7"/>
      <c r="J91" s="7"/>
      <c r="K91" s="7"/>
      <c r="L91" s="9"/>
      <c r="M91" s="10"/>
      <c r="N91" s="10"/>
      <c r="O91" s="10"/>
      <c r="P91" s="10"/>
      <c r="Q91" s="10"/>
      <c r="R91" s="10"/>
      <c r="S91" s="10"/>
      <c r="T91" s="10"/>
      <c r="U91" s="10"/>
    </row>
    <row r="92" spans="1:21" ht="16.5" customHeight="1" x14ac:dyDescent="0.2">
      <c r="A92" s="7"/>
      <c r="B92" s="7"/>
      <c r="C92" s="7" t="s">
        <v>902</v>
      </c>
      <c r="D92" s="7"/>
      <c r="E92" s="7"/>
      <c r="F92" s="7"/>
      <c r="G92" s="7"/>
      <c r="H92" s="7"/>
      <c r="I92" s="7"/>
      <c r="J92" s="7"/>
      <c r="K92" s="7"/>
      <c r="L92" s="9" t="s">
        <v>76</v>
      </c>
      <c r="M92" s="320">
        <v>457089</v>
      </c>
      <c r="N92" s="320">
        <v>377715</v>
      </c>
      <c r="O92" s="320">
        <v>284619</v>
      </c>
      <c r="P92" s="320">
        <v>158379</v>
      </c>
      <c r="Q92" s="321">
        <v>93101</v>
      </c>
      <c r="R92" s="321">
        <v>26396</v>
      </c>
      <c r="S92" s="321">
        <v>26957</v>
      </c>
      <c r="T92" s="321">
        <v>12958</v>
      </c>
      <c r="U92" s="323">
        <v>1006146</v>
      </c>
    </row>
    <row r="93" spans="1:21" ht="16.5" customHeight="1" x14ac:dyDescent="0.2">
      <c r="A93" s="7"/>
      <c r="B93" s="7"/>
      <c r="C93" s="7" t="s">
        <v>903</v>
      </c>
      <c r="D93" s="7"/>
      <c r="E93" s="7"/>
      <c r="F93" s="7"/>
      <c r="G93" s="7"/>
      <c r="H93" s="7"/>
      <c r="I93" s="7"/>
      <c r="J93" s="7"/>
      <c r="K93" s="7"/>
      <c r="L93" s="9" t="s">
        <v>76</v>
      </c>
      <c r="M93" s="320">
        <v>454801</v>
      </c>
      <c r="N93" s="320">
        <v>377715</v>
      </c>
      <c r="O93" s="320">
        <v>282804</v>
      </c>
      <c r="P93" s="320">
        <v>157481</v>
      </c>
      <c r="Q93" s="321">
        <v>92746</v>
      </c>
      <c r="R93" s="321">
        <v>26396</v>
      </c>
      <c r="S93" s="321">
        <v>26957</v>
      </c>
      <c r="T93" s="321">
        <v>12871</v>
      </c>
      <c r="U93" s="323">
        <v>1000703</v>
      </c>
    </row>
    <row r="94" spans="1:21" ht="16.5" customHeight="1" x14ac:dyDescent="0.2">
      <c r="A94" s="7"/>
      <c r="B94" s="7"/>
      <c r="C94" s="7" t="s">
        <v>907</v>
      </c>
      <c r="D94" s="7"/>
      <c r="E94" s="7"/>
      <c r="F94" s="7"/>
      <c r="G94" s="7"/>
      <c r="H94" s="7"/>
      <c r="I94" s="7"/>
      <c r="J94" s="7"/>
      <c r="K94" s="7"/>
      <c r="L94" s="9" t="s">
        <v>76</v>
      </c>
      <c r="M94" s="324">
        <v>2288</v>
      </c>
      <c r="N94" s="315" t="s">
        <v>181</v>
      </c>
      <c r="O94" s="324">
        <v>1815</v>
      </c>
      <c r="P94" s="322">
        <v>898</v>
      </c>
      <c r="Q94" s="322">
        <v>355</v>
      </c>
      <c r="R94" s="315" t="s">
        <v>181</v>
      </c>
      <c r="S94" s="315" t="s">
        <v>181</v>
      </c>
      <c r="T94" s="318">
        <v>87</v>
      </c>
      <c r="U94" s="324">
        <v>5443</v>
      </c>
    </row>
    <row r="95" spans="1:21" ht="16.5" customHeight="1" x14ac:dyDescent="0.2">
      <c r="A95" s="7"/>
      <c r="B95" s="7"/>
      <c r="C95" s="7" t="s">
        <v>908</v>
      </c>
      <c r="D95" s="7"/>
      <c r="E95" s="7"/>
      <c r="F95" s="7"/>
      <c r="G95" s="7"/>
      <c r="H95" s="7"/>
      <c r="I95" s="7"/>
      <c r="J95" s="7"/>
      <c r="K95" s="7"/>
      <c r="L95" s="9" t="s">
        <v>76</v>
      </c>
      <c r="M95" s="324">
        <v>1041</v>
      </c>
      <c r="N95" s="315" t="s">
        <v>181</v>
      </c>
      <c r="O95" s="322">
        <v>813</v>
      </c>
      <c r="P95" s="322">
        <v>216</v>
      </c>
      <c r="Q95" s="322">
        <v>182</v>
      </c>
      <c r="R95" s="315" t="s">
        <v>181</v>
      </c>
      <c r="S95" s="315" t="s">
        <v>181</v>
      </c>
      <c r="T95" s="318">
        <v>32</v>
      </c>
      <c r="U95" s="324">
        <v>2284</v>
      </c>
    </row>
    <row r="96" spans="1:21" ht="16.5" customHeight="1" x14ac:dyDescent="0.2">
      <c r="A96" s="7"/>
      <c r="B96" s="7"/>
      <c r="C96" s="7" t="s">
        <v>909</v>
      </c>
      <c r="D96" s="7"/>
      <c r="E96" s="7"/>
      <c r="F96" s="7"/>
      <c r="G96" s="7"/>
      <c r="H96" s="7"/>
      <c r="I96" s="7"/>
      <c r="J96" s="7"/>
      <c r="K96" s="7"/>
      <c r="L96" s="9" t="s">
        <v>76</v>
      </c>
      <c r="M96" s="324">
        <v>3329</v>
      </c>
      <c r="N96" s="315" t="s">
        <v>181</v>
      </c>
      <c r="O96" s="324">
        <v>2628</v>
      </c>
      <c r="P96" s="324">
        <v>1114</v>
      </c>
      <c r="Q96" s="322">
        <v>537</v>
      </c>
      <c r="R96" s="315" t="s">
        <v>181</v>
      </c>
      <c r="S96" s="315" t="s">
        <v>181</v>
      </c>
      <c r="T96" s="322">
        <v>119</v>
      </c>
      <c r="U96" s="324">
        <v>7727</v>
      </c>
    </row>
    <row r="97" spans="1:21" ht="16.5" customHeight="1" x14ac:dyDescent="0.2">
      <c r="A97" s="7"/>
      <c r="B97" s="7"/>
      <c r="C97" s="7" t="s">
        <v>910</v>
      </c>
      <c r="D97" s="7"/>
      <c r="E97" s="7"/>
      <c r="F97" s="7"/>
      <c r="G97" s="7"/>
      <c r="H97" s="7"/>
      <c r="I97" s="7"/>
      <c r="J97" s="7"/>
      <c r="K97" s="7"/>
      <c r="L97" s="9"/>
      <c r="M97" s="10"/>
      <c r="N97" s="10"/>
      <c r="O97" s="10"/>
      <c r="P97" s="10"/>
      <c r="Q97" s="10"/>
      <c r="R97" s="10"/>
      <c r="S97" s="10"/>
      <c r="T97" s="10"/>
      <c r="U97" s="10"/>
    </row>
    <row r="98" spans="1:21" ht="16.5" customHeight="1" x14ac:dyDescent="0.2">
      <c r="A98" s="7"/>
      <c r="B98" s="7"/>
      <c r="C98" s="7"/>
      <c r="D98" s="7" t="s">
        <v>855</v>
      </c>
      <c r="E98" s="7"/>
      <c r="F98" s="7"/>
      <c r="G98" s="7"/>
      <c r="H98" s="7"/>
      <c r="I98" s="7"/>
      <c r="J98" s="7"/>
      <c r="K98" s="7"/>
      <c r="L98" s="9" t="s">
        <v>386</v>
      </c>
      <c r="M98" s="325">
        <v>4.8</v>
      </c>
      <c r="N98" s="316" t="s">
        <v>181</v>
      </c>
      <c r="O98" s="325">
        <v>6.4</v>
      </c>
      <c r="P98" s="325">
        <v>5.7</v>
      </c>
      <c r="Q98" s="325">
        <v>3.9</v>
      </c>
      <c r="R98" s="316" t="s">
        <v>181</v>
      </c>
      <c r="S98" s="316" t="s">
        <v>181</v>
      </c>
      <c r="T98" s="325">
        <v>6.5</v>
      </c>
      <c r="U98" s="325">
        <v>5.3</v>
      </c>
    </row>
    <row r="99" spans="1:21" ht="16.5" customHeight="1" x14ac:dyDescent="0.2">
      <c r="A99" s="7"/>
      <c r="B99" s="7"/>
      <c r="C99" s="7" t="s">
        <v>911</v>
      </c>
      <c r="D99" s="7"/>
      <c r="E99" s="7"/>
      <c r="F99" s="7"/>
      <c r="G99" s="7"/>
      <c r="H99" s="7"/>
      <c r="I99" s="7"/>
      <c r="J99" s="7"/>
      <c r="K99" s="7"/>
      <c r="L99" s="9"/>
      <c r="M99" s="10"/>
      <c r="N99" s="10"/>
      <c r="O99" s="10"/>
      <c r="P99" s="10"/>
      <c r="Q99" s="10"/>
      <c r="R99" s="10"/>
      <c r="S99" s="10"/>
      <c r="T99" s="10"/>
      <c r="U99" s="10"/>
    </row>
    <row r="100" spans="1:21" ht="16.5" customHeight="1" x14ac:dyDescent="0.2">
      <c r="A100" s="7"/>
      <c r="B100" s="7"/>
      <c r="C100" s="7"/>
      <c r="D100" s="7" t="s">
        <v>680</v>
      </c>
      <c r="E100" s="7"/>
      <c r="F100" s="7"/>
      <c r="G100" s="7"/>
      <c r="H100" s="7"/>
      <c r="I100" s="7"/>
      <c r="J100" s="7"/>
      <c r="K100" s="7"/>
      <c r="L100" s="9" t="s">
        <v>386</v>
      </c>
      <c r="M100" s="325">
        <v>2.2000000000000002</v>
      </c>
      <c r="N100" s="316" t="s">
        <v>181</v>
      </c>
      <c r="O100" s="325">
        <v>2.9</v>
      </c>
      <c r="P100" s="325">
        <v>1.4</v>
      </c>
      <c r="Q100" s="325">
        <v>2</v>
      </c>
      <c r="R100" s="316" t="s">
        <v>181</v>
      </c>
      <c r="S100" s="316" t="s">
        <v>181</v>
      </c>
      <c r="T100" s="325">
        <v>2.4</v>
      </c>
      <c r="U100" s="325">
        <v>2.2999999999999998</v>
      </c>
    </row>
    <row r="101" spans="1:21" ht="16.5" customHeight="1" x14ac:dyDescent="0.2">
      <c r="A101" s="7"/>
      <c r="B101" s="7"/>
      <c r="C101" s="7" t="s">
        <v>912</v>
      </c>
      <c r="D101" s="7"/>
      <c r="E101" s="7"/>
      <c r="F101" s="7"/>
      <c r="G101" s="7"/>
      <c r="H101" s="7"/>
      <c r="I101" s="7"/>
      <c r="J101" s="7"/>
      <c r="K101" s="7"/>
      <c r="L101" s="9"/>
      <c r="M101" s="10"/>
      <c r="N101" s="10"/>
      <c r="O101" s="10"/>
      <c r="P101" s="10"/>
      <c r="Q101" s="10"/>
      <c r="R101" s="10"/>
      <c r="S101" s="10"/>
      <c r="T101" s="10"/>
      <c r="U101" s="10"/>
    </row>
    <row r="102" spans="1:21" ht="16.5" customHeight="1" x14ac:dyDescent="0.2">
      <c r="A102" s="7"/>
      <c r="B102" s="7"/>
      <c r="C102" s="7"/>
      <c r="D102" s="7" t="s">
        <v>855</v>
      </c>
      <c r="E102" s="7"/>
      <c r="F102" s="7"/>
      <c r="G102" s="7"/>
      <c r="H102" s="7"/>
      <c r="I102" s="7"/>
      <c r="J102" s="7"/>
      <c r="K102" s="7"/>
      <c r="L102" s="9" t="s">
        <v>386</v>
      </c>
      <c r="M102" s="325">
        <v>7.1</v>
      </c>
      <c r="N102" s="316" t="s">
        <v>181</v>
      </c>
      <c r="O102" s="325">
        <v>9.3000000000000007</v>
      </c>
      <c r="P102" s="325">
        <v>7</v>
      </c>
      <c r="Q102" s="325">
        <v>5.8</v>
      </c>
      <c r="R102" s="316" t="s">
        <v>181</v>
      </c>
      <c r="S102" s="316" t="s">
        <v>181</v>
      </c>
      <c r="T102" s="325">
        <v>8.9</v>
      </c>
      <c r="U102" s="325">
        <v>7.6</v>
      </c>
    </row>
    <row r="103" spans="1:21" ht="16.5" customHeight="1" x14ac:dyDescent="0.2">
      <c r="A103" s="7" t="s">
        <v>548</v>
      </c>
      <c r="B103" s="7"/>
      <c r="C103" s="7"/>
      <c r="D103" s="7"/>
      <c r="E103" s="7"/>
      <c r="F103" s="7"/>
      <c r="G103" s="7"/>
      <c r="H103" s="7"/>
      <c r="I103" s="7"/>
      <c r="J103" s="7"/>
      <c r="K103" s="7"/>
      <c r="L103" s="9"/>
      <c r="M103" s="10"/>
      <c r="N103" s="10"/>
      <c r="O103" s="10"/>
      <c r="P103" s="10"/>
      <c r="Q103" s="10"/>
      <c r="R103" s="10"/>
      <c r="S103" s="10"/>
      <c r="T103" s="10"/>
      <c r="U103" s="10"/>
    </row>
    <row r="104" spans="1:21" ht="16.5" customHeight="1" x14ac:dyDescent="0.2">
      <c r="A104" s="7"/>
      <c r="B104" s="7" t="s">
        <v>204</v>
      </c>
      <c r="C104" s="7"/>
      <c r="D104" s="7"/>
      <c r="E104" s="7"/>
      <c r="F104" s="7"/>
      <c r="G104" s="7"/>
      <c r="H104" s="7"/>
      <c r="I104" s="7"/>
      <c r="J104" s="7"/>
      <c r="K104" s="7"/>
      <c r="L104" s="9"/>
      <c r="M104" s="10"/>
      <c r="N104" s="10"/>
      <c r="O104" s="10"/>
      <c r="P104" s="10"/>
      <c r="Q104" s="10"/>
      <c r="R104" s="10"/>
      <c r="S104" s="10"/>
      <c r="T104" s="10"/>
      <c r="U104" s="10"/>
    </row>
    <row r="105" spans="1:21" ht="16.5" customHeight="1" x14ac:dyDescent="0.2">
      <c r="A105" s="7"/>
      <c r="B105" s="7"/>
      <c r="C105" s="7" t="s">
        <v>902</v>
      </c>
      <c r="D105" s="7"/>
      <c r="E105" s="7"/>
      <c r="F105" s="7"/>
      <c r="G105" s="7"/>
      <c r="H105" s="7"/>
      <c r="I105" s="7"/>
      <c r="J105" s="7"/>
      <c r="K105" s="7"/>
      <c r="L105" s="9" t="s">
        <v>76</v>
      </c>
      <c r="M105" s="321">
        <v>28492</v>
      </c>
      <c r="N105" s="324">
        <v>6886</v>
      </c>
      <c r="O105" s="321">
        <v>26946</v>
      </c>
      <c r="P105" s="321">
        <v>14062</v>
      </c>
      <c r="Q105" s="324">
        <v>4730</v>
      </c>
      <c r="R105" s="324">
        <v>2710</v>
      </c>
      <c r="S105" s="322">
        <v>854</v>
      </c>
      <c r="T105" s="324">
        <v>7284</v>
      </c>
      <c r="U105" s="321">
        <v>81514</v>
      </c>
    </row>
    <row r="106" spans="1:21" ht="16.5" customHeight="1" x14ac:dyDescent="0.2">
      <c r="A106" s="7"/>
      <c r="B106" s="7"/>
      <c r="C106" s="7" t="s">
        <v>903</v>
      </c>
      <c r="D106" s="7"/>
      <c r="E106" s="7"/>
      <c r="F106" s="7"/>
      <c r="G106" s="7"/>
      <c r="H106" s="7"/>
      <c r="I106" s="7"/>
      <c r="J106" s="7"/>
      <c r="K106" s="7"/>
      <c r="L106" s="9" t="s">
        <v>76</v>
      </c>
      <c r="M106" s="321">
        <v>28393</v>
      </c>
      <c r="N106" s="324">
        <v>6886</v>
      </c>
      <c r="O106" s="321">
        <v>26786</v>
      </c>
      <c r="P106" s="321">
        <v>13965</v>
      </c>
      <c r="Q106" s="324">
        <v>4713</v>
      </c>
      <c r="R106" s="324">
        <v>2710</v>
      </c>
      <c r="S106" s="322">
        <v>854</v>
      </c>
      <c r="T106" s="324">
        <v>7206</v>
      </c>
      <c r="U106" s="321">
        <v>81063</v>
      </c>
    </row>
    <row r="107" spans="1:21" ht="16.5" customHeight="1" x14ac:dyDescent="0.2">
      <c r="A107" s="7"/>
      <c r="B107" s="7"/>
      <c r="C107" s="7" t="s">
        <v>904</v>
      </c>
      <c r="D107" s="7"/>
      <c r="E107" s="7"/>
      <c r="F107" s="7"/>
      <c r="G107" s="7"/>
      <c r="H107" s="7"/>
      <c r="I107" s="7"/>
      <c r="J107" s="7"/>
      <c r="K107" s="7"/>
      <c r="L107" s="9" t="s">
        <v>76</v>
      </c>
      <c r="M107" s="318">
        <v>99</v>
      </c>
      <c r="N107" s="315" t="s">
        <v>181</v>
      </c>
      <c r="O107" s="322">
        <v>160</v>
      </c>
      <c r="P107" s="318">
        <v>97</v>
      </c>
      <c r="Q107" s="318">
        <v>17</v>
      </c>
      <c r="R107" s="315" t="s">
        <v>181</v>
      </c>
      <c r="S107" s="315" t="s">
        <v>181</v>
      </c>
      <c r="T107" s="318">
        <v>78</v>
      </c>
      <c r="U107" s="322">
        <v>451</v>
      </c>
    </row>
    <row r="108" spans="1:21" ht="16.5" customHeight="1" x14ac:dyDescent="0.2">
      <c r="A108" s="7"/>
      <c r="B108" s="7"/>
      <c r="C108" s="7" t="s">
        <v>905</v>
      </c>
      <c r="D108" s="7"/>
      <c r="E108" s="7"/>
      <c r="F108" s="7"/>
      <c r="G108" s="7"/>
      <c r="H108" s="7"/>
      <c r="I108" s="7"/>
      <c r="J108" s="7"/>
      <c r="K108" s="7"/>
      <c r="L108" s="9" t="s">
        <v>76</v>
      </c>
      <c r="M108" s="318">
        <v>75</v>
      </c>
      <c r="N108" s="315" t="s">
        <v>181</v>
      </c>
      <c r="O108" s="322">
        <v>113</v>
      </c>
      <c r="P108" s="318">
        <v>39</v>
      </c>
      <c r="Q108" s="318">
        <v>20</v>
      </c>
      <c r="R108" s="315" t="s">
        <v>181</v>
      </c>
      <c r="S108" s="315" t="s">
        <v>181</v>
      </c>
      <c r="T108" s="318">
        <v>65</v>
      </c>
      <c r="U108" s="322">
        <v>312</v>
      </c>
    </row>
    <row r="109" spans="1:21" ht="16.5" customHeight="1" x14ac:dyDescent="0.2">
      <c r="A109" s="7"/>
      <c r="B109" s="7"/>
      <c r="C109" s="7" t="s">
        <v>906</v>
      </c>
      <c r="D109" s="7"/>
      <c r="E109" s="7"/>
      <c r="F109" s="7"/>
      <c r="G109" s="7"/>
      <c r="H109" s="7"/>
      <c r="I109" s="7"/>
      <c r="J109" s="7"/>
      <c r="K109" s="7"/>
      <c r="L109" s="9" t="s">
        <v>76</v>
      </c>
      <c r="M109" s="322">
        <v>174</v>
      </c>
      <c r="N109" s="315" t="s">
        <v>181</v>
      </c>
      <c r="O109" s="322">
        <v>273</v>
      </c>
      <c r="P109" s="322">
        <v>136</v>
      </c>
      <c r="Q109" s="318">
        <v>37</v>
      </c>
      <c r="R109" s="315" t="s">
        <v>181</v>
      </c>
      <c r="S109" s="315" t="s">
        <v>181</v>
      </c>
      <c r="T109" s="322">
        <v>143</v>
      </c>
      <c r="U109" s="322">
        <v>763</v>
      </c>
    </row>
    <row r="110" spans="1:21" ht="16.5" customHeight="1" x14ac:dyDescent="0.2">
      <c r="A110" s="7"/>
      <c r="B110" s="7"/>
      <c r="C110" s="7" t="s">
        <v>48</v>
      </c>
      <c r="D110" s="7"/>
      <c r="E110" s="7"/>
      <c r="F110" s="7"/>
      <c r="G110" s="7"/>
      <c r="H110" s="7"/>
      <c r="I110" s="7"/>
      <c r="J110" s="7"/>
      <c r="K110" s="7"/>
      <c r="L110" s="9"/>
      <c r="M110" s="10"/>
      <c r="N110" s="10"/>
      <c r="O110" s="10"/>
      <c r="P110" s="10"/>
      <c r="Q110" s="10"/>
      <c r="R110" s="10"/>
      <c r="S110" s="10"/>
      <c r="T110" s="10"/>
      <c r="U110" s="10"/>
    </row>
    <row r="111" spans="1:21" ht="16.5" customHeight="1" x14ac:dyDescent="0.2">
      <c r="A111" s="7"/>
      <c r="B111" s="7"/>
      <c r="C111" s="7"/>
      <c r="D111" s="7" t="s">
        <v>855</v>
      </c>
      <c r="E111" s="7"/>
      <c r="F111" s="7"/>
      <c r="G111" s="7"/>
      <c r="H111" s="7"/>
      <c r="I111" s="7"/>
      <c r="J111" s="7"/>
      <c r="K111" s="7"/>
      <c r="L111" s="9" t="s">
        <v>386</v>
      </c>
      <c r="M111" s="325">
        <v>3.9</v>
      </c>
      <c r="N111" s="316" t="s">
        <v>181</v>
      </c>
      <c r="O111" s="325">
        <v>6</v>
      </c>
      <c r="P111" s="325">
        <v>6.9</v>
      </c>
      <c r="Q111" s="325">
        <v>3.6</v>
      </c>
      <c r="R111" s="316" t="s">
        <v>181</v>
      </c>
      <c r="S111" s="316" t="s">
        <v>181</v>
      </c>
      <c r="T111" s="319">
        <v>10.6</v>
      </c>
      <c r="U111" s="325">
        <v>5.7</v>
      </c>
    </row>
    <row r="112" spans="1:21" ht="16.5" customHeight="1" x14ac:dyDescent="0.2">
      <c r="A112" s="7"/>
      <c r="B112" s="7"/>
      <c r="C112" s="7" t="s">
        <v>49</v>
      </c>
      <c r="D112" s="7"/>
      <c r="E112" s="7"/>
      <c r="F112" s="7"/>
      <c r="G112" s="7"/>
      <c r="H112" s="7"/>
      <c r="I112" s="7"/>
      <c r="J112" s="7"/>
      <c r="K112" s="7"/>
      <c r="L112" s="9"/>
      <c r="M112" s="10"/>
      <c r="N112" s="10"/>
      <c r="O112" s="10"/>
      <c r="P112" s="10"/>
      <c r="Q112" s="10"/>
      <c r="R112" s="10"/>
      <c r="S112" s="10"/>
      <c r="T112" s="10"/>
      <c r="U112" s="10"/>
    </row>
    <row r="113" spans="1:21" ht="16.5" customHeight="1" x14ac:dyDescent="0.2">
      <c r="A113" s="7"/>
      <c r="B113" s="7"/>
      <c r="C113" s="7"/>
      <c r="D113" s="7" t="s">
        <v>680</v>
      </c>
      <c r="E113" s="7"/>
      <c r="F113" s="7"/>
      <c r="G113" s="7"/>
      <c r="H113" s="7"/>
      <c r="I113" s="7"/>
      <c r="J113" s="7"/>
      <c r="K113" s="7"/>
      <c r="L113" s="9" t="s">
        <v>386</v>
      </c>
      <c r="M113" s="325">
        <v>2.9</v>
      </c>
      <c r="N113" s="316" t="s">
        <v>181</v>
      </c>
      <c r="O113" s="325">
        <v>4.2</v>
      </c>
      <c r="P113" s="325">
        <v>2.8</v>
      </c>
      <c r="Q113" s="325">
        <v>4.2</v>
      </c>
      <c r="R113" s="316" t="s">
        <v>181</v>
      </c>
      <c r="S113" s="316" t="s">
        <v>181</v>
      </c>
      <c r="T113" s="325">
        <v>8.9</v>
      </c>
      <c r="U113" s="325">
        <v>4</v>
      </c>
    </row>
    <row r="114" spans="1:21" ht="16.5" customHeight="1" x14ac:dyDescent="0.2">
      <c r="A114" s="7"/>
      <c r="B114" s="7"/>
      <c r="C114" s="7" t="s">
        <v>50</v>
      </c>
      <c r="D114" s="7"/>
      <c r="E114" s="7"/>
      <c r="F114" s="7"/>
      <c r="G114" s="7"/>
      <c r="H114" s="7"/>
      <c r="I114" s="7"/>
      <c r="J114" s="7"/>
      <c r="K114" s="7"/>
      <c r="L114" s="9"/>
      <c r="M114" s="10"/>
      <c r="N114" s="10"/>
      <c r="O114" s="10"/>
      <c r="P114" s="10"/>
      <c r="Q114" s="10"/>
      <c r="R114" s="10"/>
      <c r="S114" s="10"/>
      <c r="T114" s="10"/>
      <c r="U114" s="10"/>
    </row>
    <row r="115" spans="1:21" ht="16.5" customHeight="1" x14ac:dyDescent="0.2">
      <c r="A115" s="7"/>
      <c r="B115" s="7"/>
      <c r="C115" s="7"/>
      <c r="D115" s="7" t="s">
        <v>855</v>
      </c>
      <c r="E115" s="7"/>
      <c r="F115" s="7"/>
      <c r="G115" s="7"/>
      <c r="H115" s="7"/>
      <c r="I115" s="7"/>
      <c r="J115" s="7"/>
      <c r="K115" s="7"/>
      <c r="L115" s="9" t="s">
        <v>386</v>
      </c>
      <c r="M115" s="325">
        <v>6.8</v>
      </c>
      <c r="N115" s="316" t="s">
        <v>181</v>
      </c>
      <c r="O115" s="319">
        <v>10.199999999999999</v>
      </c>
      <c r="P115" s="325">
        <v>9.6</v>
      </c>
      <c r="Q115" s="325">
        <v>7.8</v>
      </c>
      <c r="R115" s="316" t="s">
        <v>181</v>
      </c>
      <c r="S115" s="316" t="s">
        <v>181</v>
      </c>
      <c r="T115" s="319">
        <v>19.399999999999999</v>
      </c>
      <c r="U115" s="325">
        <v>9.6999999999999993</v>
      </c>
    </row>
    <row r="116" spans="1:21" ht="16.5" customHeight="1" x14ac:dyDescent="0.2">
      <c r="A116" s="7"/>
      <c r="B116" s="7" t="s">
        <v>613</v>
      </c>
      <c r="C116" s="7"/>
      <c r="D116" s="7"/>
      <c r="E116" s="7"/>
      <c r="F116" s="7"/>
      <c r="G116" s="7"/>
      <c r="H116" s="7"/>
      <c r="I116" s="7"/>
      <c r="J116" s="7"/>
      <c r="K116" s="7"/>
      <c r="L116" s="9"/>
      <c r="M116" s="10"/>
      <c r="N116" s="10"/>
      <c r="O116" s="10"/>
      <c r="P116" s="10"/>
      <c r="Q116" s="10"/>
      <c r="R116" s="10"/>
      <c r="S116" s="10"/>
      <c r="T116" s="10"/>
      <c r="U116" s="10"/>
    </row>
    <row r="117" spans="1:21" ht="16.5" customHeight="1" x14ac:dyDescent="0.2">
      <c r="A117" s="7"/>
      <c r="B117" s="7"/>
      <c r="C117" s="7" t="s">
        <v>902</v>
      </c>
      <c r="D117" s="7"/>
      <c r="E117" s="7"/>
      <c r="F117" s="7"/>
      <c r="G117" s="7"/>
      <c r="H117" s="7"/>
      <c r="I117" s="7"/>
      <c r="J117" s="7"/>
      <c r="K117" s="7"/>
      <c r="L117" s="9" t="s">
        <v>76</v>
      </c>
      <c r="M117" s="320">
        <v>459686</v>
      </c>
      <c r="N117" s="320">
        <v>374028</v>
      </c>
      <c r="O117" s="320">
        <v>288144</v>
      </c>
      <c r="P117" s="320">
        <v>157542</v>
      </c>
      <c r="Q117" s="321">
        <v>94606</v>
      </c>
      <c r="R117" s="321">
        <v>27036</v>
      </c>
      <c r="S117" s="321">
        <v>26308</v>
      </c>
      <c r="T117" s="321">
        <v>12968</v>
      </c>
      <c r="U117" s="323">
        <v>1012946</v>
      </c>
    </row>
    <row r="118" spans="1:21" ht="16.5" customHeight="1" x14ac:dyDescent="0.2">
      <c r="A118" s="7"/>
      <c r="B118" s="7"/>
      <c r="C118" s="7" t="s">
        <v>903</v>
      </c>
      <c r="D118" s="7"/>
      <c r="E118" s="7"/>
      <c r="F118" s="7"/>
      <c r="G118" s="7"/>
      <c r="H118" s="7"/>
      <c r="I118" s="7"/>
      <c r="J118" s="7"/>
      <c r="K118" s="7"/>
      <c r="L118" s="9" t="s">
        <v>76</v>
      </c>
      <c r="M118" s="320">
        <v>457381</v>
      </c>
      <c r="N118" s="320">
        <v>374028</v>
      </c>
      <c r="O118" s="320">
        <v>286248</v>
      </c>
      <c r="P118" s="320">
        <v>156705</v>
      </c>
      <c r="Q118" s="321">
        <v>94237</v>
      </c>
      <c r="R118" s="321">
        <v>27036</v>
      </c>
      <c r="S118" s="321">
        <v>26308</v>
      </c>
      <c r="T118" s="321">
        <v>12889</v>
      </c>
      <c r="U118" s="323">
        <v>1007460</v>
      </c>
    </row>
    <row r="119" spans="1:21" ht="16.5" customHeight="1" x14ac:dyDescent="0.2">
      <c r="A119" s="7"/>
      <c r="B119" s="7"/>
      <c r="C119" s="7" t="s">
        <v>907</v>
      </c>
      <c r="D119" s="7"/>
      <c r="E119" s="7"/>
      <c r="F119" s="7"/>
      <c r="G119" s="7"/>
      <c r="H119" s="7"/>
      <c r="I119" s="7"/>
      <c r="J119" s="7"/>
      <c r="K119" s="7"/>
      <c r="L119" s="9" t="s">
        <v>76</v>
      </c>
      <c r="M119" s="324">
        <v>2305</v>
      </c>
      <c r="N119" s="315" t="s">
        <v>181</v>
      </c>
      <c r="O119" s="324">
        <v>1896</v>
      </c>
      <c r="P119" s="322">
        <v>837</v>
      </c>
      <c r="Q119" s="322">
        <v>369</v>
      </c>
      <c r="R119" s="315" t="s">
        <v>181</v>
      </c>
      <c r="S119" s="315" t="s">
        <v>181</v>
      </c>
      <c r="T119" s="318">
        <v>79</v>
      </c>
      <c r="U119" s="324">
        <v>5486</v>
      </c>
    </row>
    <row r="120" spans="1:21" ht="16.5" customHeight="1" x14ac:dyDescent="0.2">
      <c r="A120" s="7"/>
      <c r="B120" s="7"/>
      <c r="C120" s="7" t="s">
        <v>908</v>
      </c>
      <c r="D120" s="7"/>
      <c r="E120" s="7"/>
      <c r="F120" s="7"/>
      <c r="G120" s="7"/>
      <c r="H120" s="7"/>
      <c r="I120" s="7"/>
      <c r="J120" s="7"/>
      <c r="K120" s="7"/>
      <c r="L120" s="9" t="s">
        <v>76</v>
      </c>
      <c r="M120" s="324">
        <v>1082</v>
      </c>
      <c r="N120" s="315" t="s">
        <v>181</v>
      </c>
      <c r="O120" s="322">
        <v>822</v>
      </c>
      <c r="P120" s="322">
        <v>205</v>
      </c>
      <c r="Q120" s="322">
        <v>191</v>
      </c>
      <c r="R120" s="315" t="s">
        <v>181</v>
      </c>
      <c r="S120" s="315" t="s">
        <v>181</v>
      </c>
      <c r="T120" s="318">
        <v>24</v>
      </c>
      <c r="U120" s="324">
        <v>2324</v>
      </c>
    </row>
    <row r="121" spans="1:21" ht="16.5" customHeight="1" x14ac:dyDescent="0.2">
      <c r="A121" s="7"/>
      <c r="B121" s="7"/>
      <c r="C121" s="7" t="s">
        <v>909</v>
      </c>
      <c r="D121" s="7"/>
      <c r="E121" s="7"/>
      <c r="F121" s="7"/>
      <c r="G121" s="7"/>
      <c r="H121" s="7"/>
      <c r="I121" s="7"/>
      <c r="J121" s="7"/>
      <c r="K121" s="7"/>
      <c r="L121" s="9" t="s">
        <v>76</v>
      </c>
      <c r="M121" s="324">
        <v>3387</v>
      </c>
      <c r="N121" s="315" t="s">
        <v>181</v>
      </c>
      <c r="O121" s="324">
        <v>2718</v>
      </c>
      <c r="P121" s="324">
        <v>1042</v>
      </c>
      <c r="Q121" s="322">
        <v>560</v>
      </c>
      <c r="R121" s="315" t="s">
        <v>181</v>
      </c>
      <c r="S121" s="315" t="s">
        <v>181</v>
      </c>
      <c r="T121" s="322">
        <v>103</v>
      </c>
      <c r="U121" s="324">
        <v>7810</v>
      </c>
    </row>
    <row r="122" spans="1:21" ht="16.5" customHeight="1" x14ac:dyDescent="0.2">
      <c r="A122" s="7"/>
      <c r="B122" s="7"/>
      <c r="C122" s="7" t="s">
        <v>910</v>
      </c>
      <c r="D122" s="7"/>
      <c r="E122" s="7"/>
      <c r="F122" s="7"/>
      <c r="G122" s="7"/>
      <c r="H122" s="7"/>
      <c r="I122" s="7"/>
      <c r="J122" s="7"/>
      <c r="K122" s="7"/>
      <c r="L122" s="9"/>
      <c r="M122" s="10"/>
      <c r="N122" s="10"/>
      <c r="O122" s="10"/>
      <c r="P122" s="10"/>
      <c r="Q122" s="10"/>
      <c r="R122" s="10"/>
      <c r="S122" s="10"/>
      <c r="T122" s="10"/>
      <c r="U122" s="10"/>
    </row>
    <row r="123" spans="1:21" ht="16.5" customHeight="1" x14ac:dyDescent="0.2">
      <c r="A123" s="7"/>
      <c r="B123" s="7"/>
      <c r="C123" s="7"/>
      <c r="D123" s="7" t="s">
        <v>855</v>
      </c>
      <c r="E123" s="7"/>
      <c r="F123" s="7"/>
      <c r="G123" s="7"/>
      <c r="H123" s="7"/>
      <c r="I123" s="7"/>
      <c r="J123" s="7"/>
      <c r="K123" s="7"/>
      <c r="L123" s="9" t="s">
        <v>386</v>
      </c>
      <c r="M123" s="325">
        <v>5.3</v>
      </c>
      <c r="N123" s="316" t="s">
        <v>181</v>
      </c>
      <c r="O123" s="325">
        <v>6.5</v>
      </c>
      <c r="P123" s="325">
        <v>5.2</v>
      </c>
      <c r="Q123" s="325">
        <v>3.8</v>
      </c>
      <c r="R123" s="316" t="s">
        <v>181</v>
      </c>
      <c r="S123" s="316" t="s">
        <v>181</v>
      </c>
      <c r="T123" s="325">
        <v>6.1</v>
      </c>
      <c r="U123" s="325">
        <v>5.5</v>
      </c>
    </row>
    <row r="124" spans="1:21" ht="16.5" customHeight="1" x14ac:dyDescent="0.2">
      <c r="A124" s="7"/>
      <c r="B124" s="7"/>
      <c r="C124" s="7" t="s">
        <v>911</v>
      </c>
      <c r="D124" s="7"/>
      <c r="E124" s="7"/>
      <c r="F124" s="7"/>
      <c r="G124" s="7"/>
      <c r="H124" s="7"/>
      <c r="I124" s="7"/>
      <c r="J124" s="7"/>
      <c r="K124" s="7"/>
      <c r="L124" s="9"/>
      <c r="M124" s="10"/>
      <c r="N124" s="10"/>
      <c r="O124" s="10"/>
      <c r="P124" s="10"/>
      <c r="Q124" s="10"/>
      <c r="R124" s="10"/>
      <c r="S124" s="10"/>
      <c r="T124" s="10"/>
      <c r="U124" s="10"/>
    </row>
    <row r="125" spans="1:21" ht="16.5" customHeight="1" x14ac:dyDescent="0.2">
      <c r="A125" s="7"/>
      <c r="B125" s="7"/>
      <c r="C125" s="7"/>
      <c r="D125" s="7" t="s">
        <v>680</v>
      </c>
      <c r="E125" s="7"/>
      <c r="F125" s="7"/>
      <c r="G125" s="7"/>
      <c r="H125" s="7"/>
      <c r="I125" s="7"/>
      <c r="J125" s="7"/>
      <c r="K125" s="7"/>
      <c r="L125" s="9" t="s">
        <v>386</v>
      </c>
      <c r="M125" s="325">
        <v>2.5</v>
      </c>
      <c r="N125" s="316" t="s">
        <v>181</v>
      </c>
      <c r="O125" s="325">
        <v>2.9</v>
      </c>
      <c r="P125" s="325">
        <v>1.3</v>
      </c>
      <c r="Q125" s="325">
        <v>2</v>
      </c>
      <c r="R125" s="316" t="s">
        <v>181</v>
      </c>
      <c r="S125" s="316" t="s">
        <v>181</v>
      </c>
      <c r="T125" s="325">
        <v>1.9</v>
      </c>
      <c r="U125" s="325">
        <v>2.4</v>
      </c>
    </row>
    <row r="126" spans="1:21" ht="16.5" customHeight="1" x14ac:dyDescent="0.2">
      <c r="A126" s="7"/>
      <c r="B126" s="7"/>
      <c r="C126" s="7" t="s">
        <v>912</v>
      </c>
      <c r="D126" s="7"/>
      <c r="E126" s="7"/>
      <c r="F126" s="7"/>
      <c r="G126" s="7"/>
      <c r="H126" s="7"/>
      <c r="I126" s="7"/>
      <c r="J126" s="7"/>
      <c r="K126" s="7"/>
      <c r="L126" s="9"/>
      <c r="M126" s="10"/>
      <c r="N126" s="10"/>
      <c r="O126" s="10"/>
      <c r="P126" s="10"/>
      <c r="Q126" s="10"/>
      <c r="R126" s="10"/>
      <c r="S126" s="10"/>
      <c r="T126" s="10"/>
      <c r="U126" s="10"/>
    </row>
    <row r="127" spans="1:21" ht="16.5" customHeight="1" x14ac:dyDescent="0.2">
      <c r="A127" s="13"/>
      <c r="B127" s="13"/>
      <c r="C127" s="13"/>
      <c r="D127" s="13" t="s">
        <v>855</v>
      </c>
      <c r="E127" s="13"/>
      <c r="F127" s="13"/>
      <c r="G127" s="13"/>
      <c r="H127" s="13"/>
      <c r="I127" s="13"/>
      <c r="J127" s="13"/>
      <c r="K127" s="13"/>
      <c r="L127" s="14" t="s">
        <v>386</v>
      </c>
      <c r="M127" s="326">
        <v>7.9</v>
      </c>
      <c r="N127" s="317" t="s">
        <v>181</v>
      </c>
      <c r="O127" s="326">
        <v>9.4</v>
      </c>
      <c r="P127" s="326">
        <v>6.5</v>
      </c>
      <c r="Q127" s="326">
        <v>5.8</v>
      </c>
      <c r="R127" s="317" t="s">
        <v>181</v>
      </c>
      <c r="S127" s="317" t="s">
        <v>181</v>
      </c>
      <c r="T127" s="326">
        <v>8</v>
      </c>
      <c r="U127" s="326">
        <v>7.9</v>
      </c>
    </row>
    <row r="128" spans="1:21" ht="4.5" customHeight="1" x14ac:dyDescent="0.2">
      <c r="A128" s="25"/>
      <c r="B128" s="25"/>
      <c r="C128" s="2"/>
      <c r="D128" s="2"/>
      <c r="E128" s="2"/>
      <c r="F128" s="2"/>
      <c r="G128" s="2"/>
      <c r="H128" s="2"/>
      <c r="I128" s="2"/>
      <c r="J128" s="2"/>
      <c r="K128" s="2"/>
      <c r="L128" s="2"/>
      <c r="M128" s="2"/>
      <c r="N128" s="2"/>
      <c r="O128" s="2"/>
      <c r="P128" s="2"/>
      <c r="Q128" s="2"/>
      <c r="R128" s="2"/>
      <c r="S128" s="2"/>
      <c r="T128" s="2"/>
      <c r="U128" s="2"/>
    </row>
    <row r="129" spans="1:21" ht="16.5" customHeight="1" x14ac:dyDescent="0.2">
      <c r="A129" s="25"/>
      <c r="B129" s="25"/>
      <c r="C129" s="345" t="s">
        <v>913</v>
      </c>
      <c r="D129" s="345"/>
      <c r="E129" s="345"/>
      <c r="F129" s="345"/>
      <c r="G129" s="345"/>
      <c r="H129" s="345"/>
      <c r="I129" s="345"/>
      <c r="J129" s="345"/>
      <c r="K129" s="345"/>
      <c r="L129" s="345"/>
      <c r="M129" s="345"/>
      <c r="N129" s="345"/>
      <c r="O129" s="345"/>
      <c r="P129" s="345"/>
      <c r="Q129" s="345"/>
      <c r="R129" s="345"/>
      <c r="S129" s="345"/>
      <c r="T129" s="345"/>
      <c r="U129" s="345"/>
    </row>
    <row r="130" spans="1:21" ht="4.5" customHeight="1" x14ac:dyDescent="0.2">
      <c r="A130" s="25"/>
      <c r="B130" s="25"/>
      <c r="C130" s="2"/>
      <c r="D130" s="2"/>
      <c r="E130" s="2"/>
      <c r="F130" s="2"/>
      <c r="G130" s="2"/>
      <c r="H130" s="2"/>
      <c r="I130" s="2"/>
      <c r="J130" s="2"/>
      <c r="K130" s="2"/>
      <c r="L130" s="2"/>
      <c r="M130" s="2"/>
      <c r="N130" s="2"/>
      <c r="O130" s="2"/>
      <c r="P130" s="2"/>
      <c r="Q130" s="2"/>
      <c r="R130" s="2"/>
      <c r="S130" s="2"/>
      <c r="T130" s="2"/>
      <c r="U130" s="2"/>
    </row>
    <row r="131" spans="1:21" ht="42.4" customHeight="1" x14ac:dyDescent="0.2">
      <c r="A131" s="25" t="s">
        <v>79</v>
      </c>
      <c r="B131" s="25"/>
      <c r="C131" s="345" t="s">
        <v>522</v>
      </c>
      <c r="D131" s="345"/>
      <c r="E131" s="345"/>
      <c r="F131" s="345"/>
      <c r="G131" s="345"/>
      <c r="H131" s="345"/>
      <c r="I131" s="345"/>
      <c r="J131" s="345"/>
      <c r="K131" s="345"/>
      <c r="L131" s="345"/>
      <c r="M131" s="345"/>
      <c r="N131" s="345"/>
      <c r="O131" s="345"/>
      <c r="P131" s="345"/>
      <c r="Q131" s="345"/>
      <c r="R131" s="345"/>
      <c r="S131" s="345"/>
      <c r="T131" s="345"/>
      <c r="U131" s="345"/>
    </row>
    <row r="132" spans="1:21" ht="42.4" customHeight="1" x14ac:dyDescent="0.2">
      <c r="A132" s="25" t="s">
        <v>80</v>
      </c>
      <c r="B132" s="25"/>
      <c r="C132" s="345" t="s">
        <v>557</v>
      </c>
      <c r="D132" s="345"/>
      <c r="E132" s="345"/>
      <c r="F132" s="345"/>
      <c r="G132" s="345"/>
      <c r="H132" s="345"/>
      <c r="I132" s="345"/>
      <c r="J132" s="345"/>
      <c r="K132" s="345"/>
      <c r="L132" s="345"/>
      <c r="M132" s="345"/>
      <c r="N132" s="345"/>
      <c r="O132" s="345"/>
      <c r="P132" s="345"/>
      <c r="Q132" s="345"/>
      <c r="R132" s="345"/>
      <c r="S132" s="345"/>
      <c r="T132" s="345"/>
      <c r="U132" s="345"/>
    </row>
    <row r="133" spans="1:21" ht="29.45" customHeight="1" x14ac:dyDescent="0.2">
      <c r="A133" s="25" t="s">
        <v>81</v>
      </c>
      <c r="B133" s="25"/>
      <c r="C133" s="345" t="s">
        <v>856</v>
      </c>
      <c r="D133" s="345"/>
      <c r="E133" s="345"/>
      <c r="F133" s="345"/>
      <c r="G133" s="345"/>
      <c r="H133" s="345"/>
      <c r="I133" s="345"/>
      <c r="J133" s="345"/>
      <c r="K133" s="345"/>
      <c r="L133" s="345"/>
      <c r="M133" s="345"/>
      <c r="N133" s="345"/>
      <c r="O133" s="345"/>
      <c r="P133" s="345"/>
      <c r="Q133" s="345"/>
      <c r="R133" s="345"/>
      <c r="S133" s="345"/>
      <c r="T133" s="345"/>
      <c r="U133" s="345"/>
    </row>
    <row r="134" spans="1:21" ht="16.5" customHeight="1" x14ac:dyDescent="0.2">
      <c r="A134" s="25" t="s">
        <v>82</v>
      </c>
      <c r="B134" s="25"/>
      <c r="C134" s="345" t="s">
        <v>914</v>
      </c>
      <c r="D134" s="345"/>
      <c r="E134" s="345"/>
      <c r="F134" s="345"/>
      <c r="G134" s="345"/>
      <c r="H134" s="345"/>
      <c r="I134" s="345"/>
      <c r="J134" s="345"/>
      <c r="K134" s="345"/>
      <c r="L134" s="345"/>
      <c r="M134" s="345"/>
      <c r="N134" s="345"/>
      <c r="O134" s="345"/>
      <c r="P134" s="345"/>
      <c r="Q134" s="345"/>
      <c r="R134" s="345"/>
      <c r="S134" s="345"/>
      <c r="T134" s="345"/>
      <c r="U134" s="345"/>
    </row>
    <row r="135" spans="1:21" ht="16.5" customHeight="1" x14ac:dyDescent="0.2">
      <c r="A135" s="25" t="s">
        <v>83</v>
      </c>
      <c r="B135" s="25"/>
      <c r="C135" s="345" t="s">
        <v>874</v>
      </c>
      <c r="D135" s="345"/>
      <c r="E135" s="345"/>
      <c r="F135" s="345"/>
      <c r="G135" s="345"/>
      <c r="H135" s="345"/>
      <c r="I135" s="345"/>
      <c r="J135" s="345"/>
      <c r="K135" s="345"/>
      <c r="L135" s="345"/>
      <c r="M135" s="345"/>
      <c r="N135" s="345"/>
      <c r="O135" s="345"/>
      <c r="P135" s="345"/>
      <c r="Q135" s="345"/>
      <c r="R135" s="345"/>
      <c r="S135" s="345"/>
      <c r="T135" s="345"/>
      <c r="U135" s="345"/>
    </row>
    <row r="136" spans="1:21" ht="42.4" customHeight="1" x14ac:dyDescent="0.2">
      <c r="A136" s="25" t="s">
        <v>84</v>
      </c>
      <c r="B136" s="25"/>
      <c r="C136" s="345" t="s">
        <v>859</v>
      </c>
      <c r="D136" s="345"/>
      <c r="E136" s="345"/>
      <c r="F136" s="345"/>
      <c r="G136" s="345"/>
      <c r="H136" s="345"/>
      <c r="I136" s="345"/>
      <c r="J136" s="345"/>
      <c r="K136" s="345"/>
      <c r="L136" s="345"/>
      <c r="M136" s="345"/>
      <c r="N136" s="345"/>
      <c r="O136" s="345"/>
      <c r="P136" s="345"/>
      <c r="Q136" s="345"/>
      <c r="R136" s="345"/>
      <c r="S136" s="345"/>
      <c r="T136" s="345"/>
      <c r="U136" s="345"/>
    </row>
    <row r="137" spans="1:21" ht="29.45" customHeight="1" x14ac:dyDescent="0.2">
      <c r="A137" s="25" t="s">
        <v>85</v>
      </c>
      <c r="B137" s="25"/>
      <c r="C137" s="345" t="s">
        <v>875</v>
      </c>
      <c r="D137" s="345"/>
      <c r="E137" s="345"/>
      <c r="F137" s="345"/>
      <c r="G137" s="345"/>
      <c r="H137" s="345"/>
      <c r="I137" s="345"/>
      <c r="J137" s="345"/>
      <c r="K137" s="345"/>
      <c r="L137" s="345"/>
      <c r="M137" s="345"/>
      <c r="N137" s="345"/>
      <c r="O137" s="345"/>
      <c r="P137" s="345"/>
      <c r="Q137" s="345"/>
      <c r="R137" s="345"/>
      <c r="S137" s="345"/>
      <c r="T137" s="345"/>
      <c r="U137" s="345"/>
    </row>
    <row r="138" spans="1:21" ht="29.45" customHeight="1" x14ac:dyDescent="0.2">
      <c r="A138" s="25" t="s">
        <v>86</v>
      </c>
      <c r="B138" s="25"/>
      <c r="C138" s="345" t="s">
        <v>889</v>
      </c>
      <c r="D138" s="345"/>
      <c r="E138" s="345"/>
      <c r="F138" s="345"/>
      <c r="G138" s="345"/>
      <c r="H138" s="345"/>
      <c r="I138" s="345"/>
      <c r="J138" s="345"/>
      <c r="K138" s="345"/>
      <c r="L138" s="345"/>
      <c r="M138" s="345"/>
      <c r="N138" s="345"/>
      <c r="O138" s="345"/>
      <c r="P138" s="345"/>
      <c r="Q138" s="345"/>
      <c r="R138" s="345"/>
      <c r="S138" s="345"/>
      <c r="T138" s="345"/>
      <c r="U138" s="345"/>
    </row>
    <row r="139" spans="1:21" ht="55.15" customHeight="1" x14ac:dyDescent="0.2">
      <c r="A139" s="25" t="s">
        <v>184</v>
      </c>
      <c r="B139" s="25"/>
      <c r="C139" s="345" t="s">
        <v>915</v>
      </c>
      <c r="D139" s="345"/>
      <c r="E139" s="345"/>
      <c r="F139" s="345"/>
      <c r="G139" s="345"/>
      <c r="H139" s="345"/>
      <c r="I139" s="345"/>
      <c r="J139" s="345"/>
      <c r="K139" s="345"/>
      <c r="L139" s="345"/>
      <c r="M139" s="345"/>
      <c r="N139" s="345"/>
      <c r="O139" s="345"/>
      <c r="P139" s="345"/>
      <c r="Q139" s="345"/>
      <c r="R139" s="345"/>
      <c r="S139" s="345"/>
      <c r="T139" s="345"/>
      <c r="U139" s="345"/>
    </row>
    <row r="140" spans="1:21" ht="16.5" customHeight="1" x14ac:dyDescent="0.2">
      <c r="A140" s="25" t="s">
        <v>251</v>
      </c>
      <c r="B140" s="25"/>
      <c r="C140" s="345" t="s">
        <v>558</v>
      </c>
      <c r="D140" s="345"/>
      <c r="E140" s="345"/>
      <c r="F140" s="345"/>
      <c r="G140" s="345"/>
      <c r="H140" s="345"/>
      <c r="I140" s="345"/>
      <c r="J140" s="345"/>
      <c r="K140" s="345"/>
      <c r="L140" s="345"/>
      <c r="M140" s="345"/>
      <c r="N140" s="345"/>
      <c r="O140" s="345"/>
      <c r="P140" s="345"/>
      <c r="Q140" s="345"/>
      <c r="R140" s="345"/>
      <c r="S140" s="345"/>
      <c r="T140" s="345"/>
      <c r="U140" s="345"/>
    </row>
    <row r="141" spans="1:21" ht="4.5" customHeight="1" x14ac:dyDescent="0.2"/>
    <row r="142" spans="1:21" ht="81" customHeight="1" x14ac:dyDescent="0.2">
      <c r="A142" s="26" t="s">
        <v>95</v>
      </c>
      <c r="B142" s="25"/>
      <c r="C142" s="25"/>
      <c r="D142" s="25"/>
      <c r="E142" s="345" t="s">
        <v>916</v>
      </c>
      <c r="F142" s="345"/>
      <c r="G142" s="345"/>
      <c r="H142" s="345"/>
      <c r="I142" s="345"/>
      <c r="J142" s="345"/>
      <c r="K142" s="345"/>
      <c r="L142" s="345"/>
      <c r="M142" s="345"/>
      <c r="N142" s="345"/>
      <c r="O142" s="345"/>
      <c r="P142" s="345"/>
      <c r="Q142" s="345"/>
      <c r="R142" s="345"/>
      <c r="S142" s="345"/>
      <c r="T142" s="345"/>
      <c r="U142" s="345"/>
    </row>
  </sheetData>
  <mergeCells count="13">
    <mergeCell ref="C139:U139"/>
    <mergeCell ref="C140:U140"/>
    <mergeCell ref="E142:U142"/>
    <mergeCell ref="C134:U134"/>
    <mergeCell ref="C135:U135"/>
    <mergeCell ref="C136:U136"/>
    <mergeCell ref="C137:U137"/>
    <mergeCell ref="C138:U138"/>
    <mergeCell ref="K1:U1"/>
    <mergeCell ref="C129:U129"/>
    <mergeCell ref="C131:U131"/>
    <mergeCell ref="C132:U132"/>
    <mergeCell ref="C133:U133"/>
  </mergeCells>
  <pageMargins left="0.7" right="0.7" top="0.75" bottom="0.75" header="0.3" footer="0.3"/>
  <pageSetup paperSize="9" fitToHeight="0" orientation="landscape" horizontalDpi="300" verticalDpi="300"/>
  <headerFooter scaleWithDoc="0" alignWithMargins="0">
    <oddHeader>&amp;C&amp;"Arial"&amp;8TABLE EA.42</oddHeader>
    <oddFooter>&amp;L&amp;"Arial"&amp;8REPORT ON
GOVERNMENT
SERVICES 2022&amp;R&amp;"Arial"&amp;8HEALTH SECTOR
OVERVIEW
PAGE &amp;B&amp;P&amp;B</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U19"/>
  <sheetViews>
    <sheetView showGridLines="0" workbookViewId="0"/>
  </sheetViews>
  <sheetFormatPr defaultColWidth="11.42578125" defaultRowHeight="12.75" x14ac:dyDescent="0.2"/>
  <cols>
    <col min="1" max="11" width="1.85546875" customWidth="1"/>
    <col min="12" max="12" width="5.42578125" customWidth="1"/>
    <col min="13" max="20" width="6.85546875" customWidth="1"/>
    <col min="21" max="21" width="8.42578125" customWidth="1"/>
  </cols>
  <sheetData>
    <row r="1" spans="1:21" ht="33.950000000000003" customHeight="1" x14ac:dyDescent="0.2">
      <c r="A1" s="8" t="s">
        <v>917</v>
      </c>
      <c r="B1" s="8"/>
      <c r="C1" s="8"/>
      <c r="D1" s="8"/>
      <c r="E1" s="8"/>
      <c r="F1" s="8"/>
      <c r="G1" s="8"/>
      <c r="H1" s="8"/>
      <c r="I1" s="8"/>
      <c r="J1" s="8"/>
      <c r="K1" s="352" t="s">
        <v>918</v>
      </c>
      <c r="L1" s="353"/>
      <c r="M1" s="353"/>
      <c r="N1" s="353"/>
      <c r="O1" s="353"/>
      <c r="P1" s="353"/>
      <c r="Q1" s="353"/>
      <c r="R1" s="353"/>
      <c r="S1" s="353"/>
      <c r="T1" s="353"/>
      <c r="U1" s="353"/>
    </row>
    <row r="2" spans="1:21" ht="16.5" customHeight="1" x14ac:dyDescent="0.2">
      <c r="A2" s="11"/>
      <c r="B2" s="11"/>
      <c r="C2" s="11"/>
      <c r="D2" s="11"/>
      <c r="E2" s="11"/>
      <c r="F2" s="11"/>
      <c r="G2" s="11"/>
      <c r="H2" s="11"/>
      <c r="I2" s="11"/>
      <c r="J2" s="11"/>
      <c r="K2" s="11"/>
      <c r="L2" s="12" t="s">
        <v>59</v>
      </c>
      <c r="M2" s="105" t="s">
        <v>919</v>
      </c>
      <c r="N2" s="105" t="s">
        <v>920</v>
      </c>
      <c r="O2" s="105" t="s">
        <v>921</v>
      </c>
      <c r="P2" s="105" t="s">
        <v>922</v>
      </c>
      <c r="Q2" s="105" t="s">
        <v>923</v>
      </c>
      <c r="R2" s="105" t="s">
        <v>924</v>
      </c>
      <c r="S2" s="105" t="s">
        <v>925</v>
      </c>
      <c r="T2" s="105" t="s">
        <v>926</v>
      </c>
      <c r="U2" s="105" t="s">
        <v>927</v>
      </c>
    </row>
    <row r="3" spans="1:21" ht="16.5" customHeight="1" x14ac:dyDescent="0.2">
      <c r="A3" s="7" t="s">
        <v>513</v>
      </c>
      <c r="B3" s="7"/>
      <c r="C3" s="7"/>
      <c r="D3" s="7"/>
      <c r="E3" s="7"/>
      <c r="F3" s="7"/>
      <c r="G3" s="7"/>
      <c r="H3" s="7"/>
      <c r="I3" s="7"/>
      <c r="J3" s="7"/>
      <c r="K3" s="7"/>
      <c r="L3" s="9"/>
      <c r="M3" s="10"/>
      <c r="N3" s="10"/>
      <c r="O3" s="10"/>
      <c r="P3" s="10"/>
      <c r="Q3" s="10"/>
      <c r="R3" s="10"/>
      <c r="S3" s="10"/>
      <c r="T3" s="10"/>
      <c r="U3" s="10"/>
    </row>
    <row r="4" spans="1:21" ht="16.5" customHeight="1" x14ac:dyDescent="0.2">
      <c r="A4" s="7"/>
      <c r="B4" s="7" t="s">
        <v>928</v>
      </c>
      <c r="C4" s="7"/>
      <c r="D4" s="7"/>
      <c r="E4" s="7"/>
      <c r="F4" s="7"/>
      <c r="G4" s="7"/>
      <c r="H4" s="7"/>
      <c r="I4" s="7"/>
      <c r="J4" s="7"/>
      <c r="K4" s="7"/>
      <c r="L4" s="9" t="s">
        <v>72</v>
      </c>
      <c r="M4" s="328">
        <v>0.2</v>
      </c>
      <c r="N4" s="328">
        <v>0.2</v>
      </c>
      <c r="O4" s="328">
        <v>0.2</v>
      </c>
      <c r="P4" s="328">
        <v>0.1</v>
      </c>
      <c r="Q4" s="328">
        <v>0.1</v>
      </c>
      <c r="R4" s="328">
        <v>0.3</v>
      </c>
      <c r="S4" s="328">
        <v>0.2</v>
      </c>
      <c r="T4" s="328">
        <v>0.1</v>
      </c>
      <c r="U4" s="328">
        <v>0.2</v>
      </c>
    </row>
    <row r="5" spans="1:21" ht="16.5" customHeight="1" x14ac:dyDescent="0.2">
      <c r="A5" s="7"/>
      <c r="B5" s="7" t="s">
        <v>929</v>
      </c>
      <c r="C5" s="7"/>
      <c r="D5" s="7"/>
      <c r="E5" s="7"/>
      <c r="F5" s="7"/>
      <c r="G5" s="7"/>
      <c r="H5" s="7"/>
      <c r="I5" s="7"/>
      <c r="J5" s="7"/>
      <c r="K5" s="7"/>
      <c r="L5" s="9" t="s">
        <v>72</v>
      </c>
      <c r="M5" s="327">
        <v>26</v>
      </c>
      <c r="N5" s="327">
        <v>29.1</v>
      </c>
      <c r="O5" s="327">
        <v>26.8</v>
      </c>
      <c r="P5" s="327">
        <v>25.1</v>
      </c>
      <c r="Q5" s="327">
        <v>26.8</v>
      </c>
      <c r="R5" s="327">
        <v>24.3</v>
      </c>
      <c r="S5" s="327">
        <v>25.7</v>
      </c>
      <c r="T5" s="327">
        <v>34.799999999999997</v>
      </c>
      <c r="U5" s="327">
        <v>27</v>
      </c>
    </row>
    <row r="6" spans="1:21" ht="16.5" customHeight="1" x14ac:dyDescent="0.2">
      <c r="A6" s="7"/>
      <c r="B6" s="7" t="s">
        <v>930</v>
      </c>
      <c r="C6" s="7"/>
      <c r="D6" s="7"/>
      <c r="E6" s="7"/>
      <c r="F6" s="7"/>
      <c r="G6" s="7"/>
      <c r="H6" s="7"/>
      <c r="I6" s="7"/>
      <c r="J6" s="7"/>
      <c r="K6" s="7"/>
      <c r="L6" s="9" t="s">
        <v>72</v>
      </c>
      <c r="M6" s="327">
        <v>25.9</v>
      </c>
      <c r="N6" s="327">
        <v>27.5</v>
      </c>
      <c r="O6" s="327">
        <v>27.7</v>
      </c>
      <c r="P6" s="327">
        <v>29.3</v>
      </c>
      <c r="Q6" s="327">
        <v>25.6</v>
      </c>
      <c r="R6" s="327">
        <v>26.1</v>
      </c>
      <c r="S6" s="327">
        <v>27.5</v>
      </c>
      <c r="T6" s="327">
        <v>30</v>
      </c>
      <c r="U6" s="327">
        <v>27.1</v>
      </c>
    </row>
    <row r="7" spans="1:21" ht="16.5" customHeight="1" x14ac:dyDescent="0.2">
      <c r="A7" s="7"/>
      <c r="B7" s="7" t="s">
        <v>931</v>
      </c>
      <c r="C7" s="7"/>
      <c r="D7" s="7"/>
      <c r="E7" s="7"/>
      <c r="F7" s="7"/>
      <c r="G7" s="7"/>
      <c r="H7" s="7"/>
      <c r="I7" s="7"/>
      <c r="J7" s="7"/>
      <c r="K7" s="7"/>
      <c r="L7" s="9" t="s">
        <v>72</v>
      </c>
      <c r="M7" s="327">
        <v>21.6</v>
      </c>
      <c r="N7" s="327">
        <v>19.899999999999999</v>
      </c>
      <c r="O7" s="327">
        <v>22.5</v>
      </c>
      <c r="P7" s="327">
        <v>23</v>
      </c>
      <c r="Q7" s="327">
        <v>22.1</v>
      </c>
      <c r="R7" s="327">
        <v>22.9</v>
      </c>
      <c r="S7" s="327">
        <v>23.7</v>
      </c>
      <c r="T7" s="327">
        <v>17.8</v>
      </c>
      <c r="U7" s="327">
        <v>21.6</v>
      </c>
    </row>
    <row r="8" spans="1:21" ht="16.5" customHeight="1" x14ac:dyDescent="0.2">
      <c r="A8" s="7"/>
      <c r="B8" s="7" t="s">
        <v>932</v>
      </c>
      <c r="C8" s="7"/>
      <c r="D8" s="7"/>
      <c r="E8" s="7"/>
      <c r="F8" s="7"/>
      <c r="G8" s="7"/>
      <c r="H8" s="7"/>
      <c r="I8" s="7"/>
      <c r="J8" s="7"/>
      <c r="K8" s="7"/>
      <c r="L8" s="9" t="s">
        <v>72</v>
      </c>
      <c r="M8" s="327">
        <v>16.7</v>
      </c>
      <c r="N8" s="327">
        <v>15.7</v>
      </c>
      <c r="O8" s="327">
        <v>16.100000000000001</v>
      </c>
      <c r="P8" s="327">
        <v>16.100000000000001</v>
      </c>
      <c r="Q8" s="327">
        <v>17.600000000000001</v>
      </c>
      <c r="R8" s="327">
        <v>18</v>
      </c>
      <c r="S8" s="327">
        <v>16.399999999999999</v>
      </c>
      <c r="T8" s="327">
        <v>12.2</v>
      </c>
      <c r="U8" s="327">
        <v>16.3</v>
      </c>
    </row>
    <row r="9" spans="1:21" ht="16.5" customHeight="1" x14ac:dyDescent="0.2">
      <c r="A9" s="7"/>
      <c r="B9" s="7" t="s">
        <v>933</v>
      </c>
      <c r="C9" s="7"/>
      <c r="D9" s="7"/>
      <c r="E9" s="7"/>
      <c r="F9" s="7"/>
      <c r="G9" s="7"/>
      <c r="H9" s="7"/>
      <c r="I9" s="7"/>
      <c r="J9" s="7"/>
      <c r="K9" s="7"/>
      <c r="L9" s="9" t="s">
        <v>72</v>
      </c>
      <c r="M9" s="328">
        <v>9.6</v>
      </c>
      <c r="N9" s="328">
        <v>7.6</v>
      </c>
      <c r="O9" s="328">
        <v>6.6</v>
      </c>
      <c r="P9" s="328">
        <v>6.5</v>
      </c>
      <c r="Q9" s="328">
        <v>7.8</v>
      </c>
      <c r="R9" s="328">
        <v>8.3000000000000007</v>
      </c>
      <c r="S9" s="328">
        <v>6.5</v>
      </c>
      <c r="T9" s="328">
        <v>5</v>
      </c>
      <c r="U9" s="328">
        <v>7.9</v>
      </c>
    </row>
    <row r="10" spans="1:21" ht="16.5" customHeight="1" x14ac:dyDescent="0.2">
      <c r="A10" s="13"/>
      <c r="B10" s="13" t="s">
        <v>934</v>
      </c>
      <c r="C10" s="13"/>
      <c r="D10" s="13"/>
      <c r="E10" s="13"/>
      <c r="F10" s="13"/>
      <c r="G10" s="13"/>
      <c r="H10" s="13"/>
      <c r="I10" s="13"/>
      <c r="J10" s="13"/>
      <c r="K10" s="13"/>
      <c r="L10" s="14" t="s">
        <v>72</v>
      </c>
      <c r="M10" s="329">
        <v>100</v>
      </c>
      <c r="N10" s="329">
        <v>100</v>
      </c>
      <c r="O10" s="329">
        <v>100</v>
      </c>
      <c r="P10" s="329">
        <v>100</v>
      </c>
      <c r="Q10" s="329">
        <v>100</v>
      </c>
      <c r="R10" s="329">
        <v>100</v>
      </c>
      <c r="S10" s="329">
        <v>100</v>
      </c>
      <c r="T10" s="329">
        <v>100</v>
      </c>
      <c r="U10" s="329">
        <v>100</v>
      </c>
    </row>
    <row r="11" spans="1:21" ht="4.5" customHeight="1" x14ac:dyDescent="0.2">
      <c r="A11" s="25"/>
      <c r="B11" s="25"/>
      <c r="C11" s="2"/>
      <c r="D11" s="2"/>
      <c r="E11" s="2"/>
      <c r="F11" s="2"/>
      <c r="G11" s="2"/>
      <c r="H11" s="2"/>
      <c r="I11" s="2"/>
      <c r="J11" s="2"/>
      <c r="K11" s="2"/>
      <c r="L11" s="2"/>
      <c r="M11" s="2"/>
      <c r="N11" s="2"/>
      <c r="O11" s="2"/>
      <c r="P11" s="2"/>
      <c r="Q11" s="2"/>
      <c r="R11" s="2"/>
      <c r="S11" s="2"/>
      <c r="T11" s="2"/>
      <c r="U11" s="2"/>
    </row>
    <row r="12" spans="1:21" ht="16.5" customHeight="1" x14ac:dyDescent="0.2">
      <c r="A12" s="25" t="s">
        <v>79</v>
      </c>
      <c r="B12" s="25"/>
      <c r="C12" s="345" t="s">
        <v>935</v>
      </c>
      <c r="D12" s="345"/>
      <c r="E12" s="345"/>
      <c r="F12" s="345"/>
      <c r="G12" s="345"/>
      <c r="H12" s="345"/>
      <c r="I12" s="345"/>
      <c r="J12" s="345"/>
      <c r="K12" s="345"/>
      <c r="L12" s="345"/>
      <c r="M12" s="345"/>
      <c r="N12" s="345"/>
      <c r="O12" s="345"/>
      <c r="P12" s="345"/>
      <c r="Q12" s="345"/>
      <c r="R12" s="345"/>
      <c r="S12" s="345"/>
      <c r="T12" s="345"/>
      <c r="U12" s="345"/>
    </row>
    <row r="13" spans="1:21" ht="29.45" customHeight="1" x14ac:dyDescent="0.2">
      <c r="A13" s="25" t="s">
        <v>80</v>
      </c>
      <c r="B13" s="25"/>
      <c r="C13" s="345" t="s">
        <v>936</v>
      </c>
      <c r="D13" s="345"/>
      <c r="E13" s="345"/>
      <c r="F13" s="345"/>
      <c r="G13" s="345"/>
      <c r="H13" s="345"/>
      <c r="I13" s="345"/>
      <c r="J13" s="345"/>
      <c r="K13" s="345"/>
      <c r="L13" s="345"/>
      <c r="M13" s="345"/>
      <c r="N13" s="345"/>
      <c r="O13" s="345"/>
      <c r="P13" s="345"/>
      <c r="Q13" s="345"/>
      <c r="R13" s="345"/>
      <c r="S13" s="345"/>
      <c r="T13" s="345"/>
      <c r="U13" s="345"/>
    </row>
    <row r="14" spans="1:21" ht="55.15" customHeight="1" x14ac:dyDescent="0.2">
      <c r="A14" s="25" t="s">
        <v>81</v>
      </c>
      <c r="B14" s="25"/>
      <c r="C14" s="345" t="s">
        <v>937</v>
      </c>
      <c r="D14" s="345"/>
      <c r="E14" s="345"/>
      <c r="F14" s="345"/>
      <c r="G14" s="345"/>
      <c r="H14" s="345"/>
      <c r="I14" s="345"/>
      <c r="J14" s="345"/>
      <c r="K14" s="345"/>
      <c r="L14" s="345"/>
      <c r="M14" s="345"/>
      <c r="N14" s="345"/>
      <c r="O14" s="345"/>
      <c r="P14" s="345"/>
      <c r="Q14" s="345"/>
      <c r="R14" s="345"/>
      <c r="S14" s="345"/>
      <c r="T14" s="345"/>
      <c r="U14" s="345"/>
    </row>
    <row r="15" spans="1:21" ht="16.5" customHeight="1" x14ac:dyDescent="0.2">
      <c r="A15" s="25" t="s">
        <v>82</v>
      </c>
      <c r="B15" s="25"/>
      <c r="C15" s="345" t="s">
        <v>938</v>
      </c>
      <c r="D15" s="345"/>
      <c r="E15" s="345"/>
      <c r="F15" s="345"/>
      <c r="G15" s="345"/>
      <c r="H15" s="345"/>
      <c r="I15" s="345"/>
      <c r="J15" s="345"/>
      <c r="K15" s="345"/>
      <c r="L15" s="345"/>
      <c r="M15" s="345"/>
      <c r="N15" s="345"/>
      <c r="O15" s="345"/>
      <c r="P15" s="345"/>
      <c r="Q15" s="345"/>
      <c r="R15" s="345"/>
      <c r="S15" s="345"/>
      <c r="T15" s="345"/>
      <c r="U15" s="345"/>
    </row>
    <row r="16" spans="1:21" ht="16.5" customHeight="1" x14ac:dyDescent="0.2">
      <c r="A16" s="25" t="s">
        <v>83</v>
      </c>
      <c r="B16" s="25"/>
      <c r="C16" s="345" t="s">
        <v>939</v>
      </c>
      <c r="D16" s="345"/>
      <c r="E16" s="345"/>
      <c r="F16" s="345"/>
      <c r="G16" s="345"/>
      <c r="H16" s="345"/>
      <c r="I16" s="345"/>
      <c r="J16" s="345"/>
      <c r="K16" s="345"/>
      <c r="L16" s="345"/>
      <c r="M16" s="345"/>
      <c r="N16" s="345"/>
      <c r="O16" s="345"/>
      <c r="P16" s="345"/>
      <c r="Q16" s="345"/>
      <c r="R16" s="345"/>
      <c r="S16" s="345"/>
      <c r="T16" s="345"/>
      <c r="U16" s="345"/>
    </row>
    <row r="17" spans="1:21" ht="29.45" customHeight="1" x14ac:dyDescent="0.2">
      <c r="A17" s="25"/>
      <c r="B17" s="25"/>
      <c r="C17" s="345" t="s">
        <v>940</v>
      </c>
      <c r="D17" s="345"/>
      <c r="E17" s="345"/>
      <c r="F17" s="345"/>
      <c r="G17" s="345"/>
      <c r="H17" s="345"/>
      <c r="I17" s="345"/>
      <c r="J17" s="345"/>
      <c r="K17" s="345"/>
      <c r="L17" s="345"/>
      <c r="M17" s="345"/>
      <c r="N17" s="345"/>
      <c r="O17" s="345"/>
      <c r="P17" s="345"/>
      <c r="Q17" s="345"/>
      <c r="R17" s="345"/>
      <c r="S17" s="345"/>
      <c r="T17" s="345"/>
      <c r="U17" s="345"/>
    </row>
    <row r="18" spans="1:21" ht="4.5" customHeight="1" x14ac:dyDescent="0.2"/>
    <row r="19" spans="1:21" ht="29.45" customHeight="1" x14ac:dyDescent="0.2">
      <c r="A19" s="26" t="s">
        <v>95</v>
      </c>
      <c r="B19" s="25"/>
      <c r="C19" s="25"/>
      <c r="D19" s="25"/>
      <c r="E19" s="345" t="s">
        <v>941</v>
      </c>
      <c r="F19" s="345"/>
      <c r="G19" s="345"/>
      <c r="H19" s="345"/>
      <c r="I19" s="345"/>
      <c r="J19" s="345"/>
      <c r="K19" s="345"/>
      <c r="L19" s="345"/>
      <c r="M19" s="345"/>
      <c r="N19" s="345"/>
      <c r="O19" s="345"/>
      <c r="P19" s="345"/>
      <c r="Q19" s="345"/>
      <c r="R19" s="345"/>
      <c r="S19" s="345"/>
      <c r="T19" s="345"/>
      <c r="U19" s="345"/>
    </row>
  </sheetData>
  <mergeCells count="8">
    <mergeCell ref="C16:U16"/>
    <mergeCell ref="C17:U17"/>
    <mergeCell ref="E19:U19"/>
    <mergeCell ref="K1:U1"/>
    <mergeCell ref="C12:U12"/>
    <mergeCell ref="C13:U13"/>
    <mergeCell ref="C14:U14"/>
    <mergeCell ref="C15:U15"/>
  </mergeCells>
  <pageMargins left="0.7" right="0.7" top="0.75" bottom="0.75" header="0.3" footer="0.3"/>
  <pageSetup paperSize="9" fitToHeight="0" orientation="landscape" horizontalDpi="300" verticalDpi="300"/>
  <headerFooter scaleWithDoc="0" alignWithMargins="0">
    <oddHeader>&amp;C&amp;"Arial"&amp;8TABLE EA.43</oddHeader>
    <oddFooter>&amp;L&amp;"Arial"&amp;8REPORT ON
GOVERNMENT
SERVICES 2022&amp;R&amp;"Arial"&amp;8HEALTH SECTOR
OVERVIEW
PAGE &amp;B&amp;P&amp;B</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U19"/>
  <sheetViews>
    <sheetView showGridLines="0" workbookViewId="0"/>
  </sheetViews>
  <sheetFormatPr defaultColWidth="11.42578125" defaultRowHeight="12.75" x14ac:dyDescent="0.2"/>
  <cols>
    <col min="1" max="11" width="1.85546875" customWidth="1"/>
    <col min="12" max="12" width="5.42578125" customWidth="1"/>
    <col min="13" max="20" width="6.85546875" customWidth="1"/>
    <col min="21" max="21" width="8.42578125" customWidth="1"/>
  </cols>
  <sheetData>
    <row r="1" spans="1:21" ht="33.950000000000003" customHeight="1" x14ac:dyDescent="0.2">
      <c r="A1" s="8" t="s">
        <v>942</v>
      </c>
      <c r="B1" s="8"/>
      <c r="C1" s="8"/>
      <c r="D1" s="8"/>
      <c r="E1" s="8"/>
      <c r="F1" s="8"/>
      <c r="G1" s="8"/>
      <c r="H1" s="8"/>
      <c r="I1" s="8"/>
      <c r="J1" s="8"/>
      <c r="K1" s="352" t="s">
        <v>943</v>
      </c>
      <c r="L1" s="353"/>
      <c r="M1" s="353"/>
      <c r="N1" s="353"/>
      <c r="O1" s="353"/>
      <c r="P1" s="353"/>
      <c r="Q1" s="353"/>
      <c r="R1" s="353"/>
      <c r="S1" s="353"/>
      <c r="T1" s="353"/>
      <c r="U1" s="353"/>
    </row>
    <row r="2" spans="1:21" ht="16.5" customHeight="1" x14ac:dyDescent="0.2">
      <c r="A2" s="11"/>
      <c r="B2" s="11"/>
      <c r="C2" s="11"/>
      <c r="D2" s="11"/>
      <c r="E2" s="11"/>
      <c r="F2" s="11"/>
      <c r="G2" s="11"/>
      <c r="H2" s="11"/>
      <c r="I2" s="11"/>
      <c r="J2" s="11"/>
      <c r="K2" s="11"/>
      <c r="L2" s="12" t="s">
        <v>59</v>
      </c>
      <c r="M2" s="105" t="s">
        <v>944</v>
      </c>
      <c r="N2" s="105" t="s">
        <v>945</v>
      </c>
      <c r="O2" s="105" t="s">
        <v>946</v>
      </c>
      <c r="P2" s="105" t="s">
        <v>947</v>
      </c>
      <c r="Q2" s="105" t="s">
        <v>948</v>
      </c>
      <c r="R2" s="105" t="s">
        <v>949</v>
      </c>
      <c r="S2" s="105" t="s">
        <v>950</v>
      </c>
      <c r="T2" s="105" t="s">
        <v>951</v>
      </c>
      <c r="U2" s="105" t="s">
        <v>952</v>
      </c>
    </row>
    <row r="3" spans="1:21" ht="16.5" customHeight="1" x14ac:dyDescent="0.2">
      <c r="A3" s="7" t="s">
        <v>513</v>
      </c>
      <c r="B3" s="7"/>
      <c r="C3" s="7"/>
      <c r="D3" s="7"/>
      <c r="E3" s="7"/>
      <c r="F3" s="7"/>
      <c r="G3" s="7"/>
      <c r="H3" s="7"/>
      <c r="I3" s="7"/>
      <c r="J3" s="7"/>
      <c r="K3" s="7"/>
      <c r="L3" s="9"/>
      <c r="M3" s="10"/>
      <c r="N3" s="10"/>
      <c r="O3" s="10"/>
      <c r="P3" s="10"/>
      <c r="Q3" s="10"/>
      <c r="R3" s="10"/>
      <c r="S3" s="10"/>
      <c r="T3" s="10"/>
      <c r="U3" s="10"/>
    </row>
    <row r="4" spans="1:21" ht="16.5" customHeight="1" x14ac:dyDescent="0.2">
      <c r="A4" s="7"/>
      <c r="B4" s="7" t="s">
        <v>928</v>
      </c>
      <c r="C4" s="7"/>
      <c r="D4" s="7"/>
      <c r="E4" s="7"/>
      <c r="F4" s="7"/>
      <c r="G4" s="7"/>
      <c r="H4" s="7"/>
      <c r="I4" s="7"/>
      <c r="J4" s="7"/>
      <c r="K4" s="7"/>
      <c r="L4" s="9" t="s">
        <v>72</v>
      </c>
      <c r="M4" s="331">
        <v>6.1</v>
      </c>
      <c r="N4" s="331">
        <v>6.3</v>
      </c>
      <c r="O4" s="331">
        <v>6.5</v>
      </c>
      <c r="P4" s="331">
        <v>5.9</v>
      </c>
      <c r="Q4" s="331">
        <v>5.0999999999999996</v>
      </c>
      <c r="R4" s="331">
        <v>6.4</v>
      </c>
      <c r="S4" s="331">
        <v>5.5</v>
      </c>
      <c r="T4" s="331">
        <v>4.3</v>
      </c>
      <c r="U4" s="331">
        <v>6.1</v>
      </c>
    </row>
    <row r="5" spans="1:21" ht="16.5" customHeight="1" x14ac:dyDescent="0.2">
      <c r="A5" s="7"/>
      <c r="B5" s="7" t="s">
        <v>929</v>
      </c>
      <c r="C5" s="7"/>
      <c r="D5" s="7"/>
      <c r="E5" s="7"/>
      <c r="F5" s="7"/>
      <c r="G5" s="7"/>
      <c r="H5" s="7"/>
      <c r="I5" s="7"/>
      <c r="J5" s="7"/>
      <c r="K5" s="7"/>
      <c r="L5" s="9" t="s">
        <v>72</v>
      </c>
      <c r="M5" s="330">
        <v>26.9</v>
      </c>
      <c r="N5" s="330">
        <v>28.9</v>
      </c>
      <c r="O5" s="330">
        <v>24.1</v>
      </c>
      <c r="P5" s="330">
        <v>23.4</v>
      </c>
      <c r="Q5" s="330">
        <v>21.8</v>
      </c>
      <c r="R5" s="330">
        <v>22.2</v>
      </c>
      <c r="S5" s="330">
        <v>29.9</v>
      </c>
      <c r="T5" s="330">
        <v>30.9</v>
      </c>
      <c r="U5" s="330">
        <v>26.1</v>
      </c>
    </row>
    <row r="6" spans="1:21" ht="16.5" customHeight="1" x14ac:dyDescent="0.2">
      <c r="A6" s="7"/>
      <c r="B6" s="7" t="s">
        <v>930</v>
      </c>
      <c r="C6" s="7"/>
      <c r="D6" s="7"/>
      <c r="E6" s="7"/>
      <c r="F6" s="7"/>
      <c r="G6" s="7"/>
      <c r="H6" s="7"/>
      <c r="I6" s="7"/>
      <c r="J6" s="7"/>
      <c r="K6" s="7"/>
      <c r="L6" s="9" t="s">
        <v>72</v>
      </c>
      <c r="M6" s="330">
        <v>21</v>
      </c>
      <c r="N6" s="330">
        <v>21.1</v>
      </c>
      <c r="O6" s="330">
        <v>22.5</v>
      </c>
      <c r="P6" s="330">
        <v>22.1</v>
      </c>
      <c r="Q6" s="330">
        <v>21.6</v>
      </c>
      <c r="R6" s="330">
        <v>18</v>
      </c>
      <c r="S6" s="330">
        <v>24.8</v>
      </c>
      <c r="T6" s="330">
        <v>23.9</v>
      </c>
      <c r="U6" s="330">
        <v>21.5</v>
      </c>
    </row>
    <row r="7" spans="1:21" ht="16.5" customHeight="1" x14ac:dyDescent="0.2">
      <c r="A7" s="7"/>
      <c r="B7" s="7" t="s">
        <v>931</v>
      </c>
      <c r="C7" s="7"/>
      <c r="D7" s="7"/>
      <c r="E7" s="7"/>
      <c r="F7" s="7"/>
      <c r="G7" s="7"/>
      <c r="H7" s="7"/>
      <c r="I7" s="7"/>
      <c r="J7" s="7"/>
      <c r="K7" s="7"/>
      <c r="L7" s="9" t="s">
        <v>72</v>
      </c>
      <c r="M7" s="330">
        <v>22</v>
      </c>
      <c r="N7" s="330">
        <v>22</v>
      </c>
      <c r="O7" s="330">
        <v>24.6</v>
      </c>
      <c r="P7" s="330">
        <v>24.5</v>
      </c>
      <c r="Q7" s="330">
        <v>24.6</v>
      </c>
      <c r="R7" s="330">
        <v>24.3</v>
      </c>
      <c r="S7" s="330">
        <v>22.7</v>
      </c>
      <c r="T7" s="330">
        <v>19.5</v>
      </c>
      <c r="U7" s="330">
        <v>23</v>
      </c>
    </row>
    <row r="8" spans="1:21" ht="16.5" customHeight="1" x14ac:dyDescent="0.2">
      <c r="A8" s="7"/>
      <c r="B8" s="7" t="s">
        <v>932</v>
      </c>
      <c r="C8" s="7"/>
      <c r="D8" s="7"/>
      <c r="E8" s="7"/>
      <c r="F8" s="7"/>
      <c r="G8" s="7"/>
      <c r="H8" s="7"/>
      <c r="I8" s="7"/>
      <c r="J8" s="7"/>
      <c r="K8" s="7"/>
      <c r="L8" s="9" t="s">
        <v>72</v>
      </c>
      <c r="M8" s="330">
        <v>19.899999999999999</v>
      </c>
      <c r="N8" s="330">
        <v>18.2</v>
      </c>
      <c r="O8" s="330">
        <v>19.100000000000001</v>
      </c>
      <c r="P8" s="330">
        <v>20.5</v>
      </c>
      <c r="Q8" s="330">
        <v>23.4</v>
      </c>
      <c r="R8" s="330">
        <v>25.2</v>
      </c>
      <c r="S8" s="330">
        <v>14.4</v>
      </c>
      <c r="T8" s="330">
        <v>17.5</v>
      </c>
      <c r="U8" s="330">
        <v>19.600000000000001</v>
      </c>
    </row>
    <row r="9" spans="1:21" ht="16.5" customHeight="1" x14ac:dyDescent="0.2">
      <c r="A9" s="7"/>
      <c r="B9" s="7" t="s">
        <v>933</v>
      </c>
      <c r="C9" s="7"/>
      <c r="D9" s="7"/>
      <c r="E9" s="7"/>
      <c r="F9" s="7"/>
      <c r="G9" s="7"/>
      <c r="H9" s="7"/>
      <c r="I9" s="7"/>
      <c r="J9" s="7"/>
      <c r="K9" s="7"/>
      <c r="L9" s="9" t="s">
        <v>72</v>
      </c>
      <c r="M9" s="331">
        <v>4.0999999999999996</v>
      </c>
      <c r="N9" s="331">
        <v>3.5</v>
      </c>
      <c r="O9" s="331">
        <v>3.2</v>
      </c>
      <c r="P9" s="331">
        <v>3.5</v>
      </c>
      <c r="Q9" s="331">
        <v>3.4</v>
      </c>
      <c r="R9" s="331">
        <v>3.9</v>
      </c>
      <c r="S9" s="331">
        <v>2.7</v>
      </c>
      <c r="T9" s="331">
        <v>3.8</v>
      </c>
      <c r="U9" s="331">
        <v>3.6</v>
      </c>
    </row>
    <row r="10" spans="1:21" ht="16.5" customHeight="1" x14ac:dyDescent="0.2">
      <c r="A10" s="13"/>
      <c r="B10" s="13" t="s">
        <v>934</v>
      </c>
      <c r="C10" s="13"/>
      <c r="D10" s="13"/>
      <c r="E10" s="13"/>
      <c r="F10" s="13"/>
      <c r="G10" s="13"/>
      <c r="H10" s="13"/>
      <c r="I10" s="13"/>
      <c r="J10" s="13"/>
      <c r="K10" s="13"/>
      <c r="L10" s="14" t="s">
        <v>72</v>
      </c>
      <c r="M10" s="332">
        <v>100</v>
      </c>
      <c r="N10" s="332">
        <v>100</v>
      </c>
      <c r="O10" s="332">
        <v>100</v>
      </c>
      <c r="P10" s="332">
        <v>100</v>
      </c>
      <c r="Q10" s="332">
        <v>100</v>
      </c>
      <c r="R10" s="332">
        <v>100</v>
      </c>
      <c r="S10" s="332">
        <v>100</v>
      </c>
      <c r="T10" s="332">
        <v>100</v>
      </c>
      <c r="U10" s="332">
        <v>100</v>
      </c>
    </row>
    <row r="11" spans="1:21" ht="4.5" customHeight="1" x14ac:dyDescent="0.2">
      <c r="A11" s="25"/>
      <c r="B11" s="25"/>
      <c r="C11" s="2"/>
      <c r="D11" s="2"/>
      <c r="E11" s="2"/>
      <c r="F11" s="2"/>
      <c r="G11" s="2"/>
      <c r="H11" s="2"/>
      <c r="I11" s="2"/>
      <c r="J11" s="2"/>
      <c r="K11" s="2"/>
      <c r="L11" s="2"/>
      <c r="M11" s="2"/>
      <c r="N11" s="2"/>
      <c r="O11" s="2"/>
      <c r="P11" s="2"/>
      <c r="Q11" s="2"/>
      <c r="R11" s="2"/>
      <c r="S11" s="2"/>
      <c r="T11" s="2"/>
      <c r="U11" s="2"/>
    </row>
    <row r="12" spans="1:21" ht="16.5" customHeight="1" x14ac:dyDescent="0.2">
      <c r="A12" s="25" t="s">
        <v>79</v>
      </c>
      <c r="B12" s="25"/>
      <c r="C12" s="345" t="s">
        <v>935</v>
      </c>
      <c r="D12" s="345"/>
      <c r="E12" s="345"/>
      <c r="F12" s="345"/>
      <c r="G12" s="345"/>
      <c r="H12" s="345"/>
      <c r="I12" s="345"/>
      <c r="J12" s="345"/>
      <c r="K12" s="345"/>
      <c r="L12" s="345"/>
      <c r="M12" s="345"/>
      <c r="N12" s="345"/>
      <c r="O12" s="345"/>
      <c r="P12" s="345"/>
      <c r="Q12" s="345"/>
      <c r="R12" s="345"/>
      <c r="S12" s="345"/>
      <c r="T12" s="345"/>
      <c r="U12" s="345"/>
    </row>
    <row r="13" spans="1:21" ht="29.45" customHeight="1" x14ac:dyDescent="0.2">
      <c r="A13" s="25" t="s">
        <v>80</v>
      </c>
      <c r="B13" s="25"/>
      <c r="C13" s="345" t="s">
        <v>936</v>
      </c>
      <c r="D13" s="345"/>
      <c r="E13" s="345"/>
      <c r="F13" s="345"/>
      <c r="G13" s="345"/>
      <c r="H13" s="345"/>
      <c r="I13" s="345"/>
      <c r="J13" s="345"/>
      <c r="K13" s="345"/>
      <c r="L13" s="345"/>
      <c r="M13" s="345"/>
      <c r="N13" s="345"/>
      <c r="O13" s="345"/>
      <c r="P13" s="345"/>
      <c r="Q13" s="345"/>
      <c r="R13" s="345"/>
      <c r="S13" s="345"/>
      <c r="T13" s="345"/>
      <c r="U13" s="345"/>
    </row>
    <row r="14" spans="1:21" ht="55.15" customHeight="1" x14ac:dyDescent="0.2">
      <c r="A14" s="25" t="s">
        <v>81</v>
      </c>
      <c r="B14" s="25"/>
      <c r="C14" s="345" t="s">
        <v>937</v>
      </c>
      <c r="D14" s="345"/>
      <c r="E14" s="345"/>
      <c r="F14" s="345"/>
      <c r="G14" s="345"/>
      <c r="H14" s="345"/>
      <c r="I14" s="345"/>
      <c r="J14" s="345"/>
      <c r="K14" s="345"/>
      <c r="L14" s="345"/>
      <c r="M14" s="345"/>
      <c r="N14" s="345"/>
      <c r="O14" s="345"/>
      <c r="P14" s="345"/>
      <c r="Q14" s="345"/>
      <c r="R14" s="345"/>
      <c r="S14" s="345"/>
      <c r="T14" s="345"/>
      <c r="U14" s="345"/>
    </row>
    <row r="15" spans="1:21" ht="16.5" customHeight="1" x14ac:dyDescent="0.2">
      <c r="A15" s="25" t="s">
        <v>82</v>
      </c>
      <c r="B15" s="25"/>
      <c r="C15" s="345" t="s">
        <v>953</v>
      </c>
      <c r="D15" s="345"/>
      <c r="E15" s="345"/>
      <c r="F15" s="345"/>
      <c r="G15" s="345"/>
      <c r="H15" s="345"/>
      <c r="I15" s="345"/>
      <c r="J15" s="345"/>
      <c r="K15" s="345"/>
      <c r="L15" s="345"/>
      <c r="M15" s="345"/>
      <c r="N15" s="345"/>
      <c r="O15" s="345"/>
      <c r="P15" s="345"/>
      <c r="Q15" s="345"/>
      <c r="R15" s="345"/>
      <c r="S15" s="345"/>
      <c r="T15" s="345"/>
      <c r="U15" s="345"/>
    </row>
    <row r="16" spans="1:21" ht="16.5" customHeight="1" x14ac:dyDescent="0.2">
      <c r="A16" s="25" t="s">
        <v>83</v>
      </c>
      <c r="B16" s="25"/>
      <c r="C16" s="345" t="s">
        <v>939</v>
      </c>
      <c r="D16" s="345"/>
      <c r="E16" s="345"/>
      <c r="F16" s="345"/>
      <c r="G16" s="345"/>
      <c r="H16" s="345"/>
      <c r="I16" s="345"/>
      <c r="J16" s="345"/>
      <c r="K16" s="345"/>
      <c r="L16" s="345"/>
      <c r="M16" s="345"/>
      <c r="N16" s="345"/>
      <c r="O16" s="345"/>
      <c r="P16" s="345"/>
      <c r="Q16" s="345"/>
      <c r="R16" s="345"/>
      <c r="S16" s="345"/>
      <c r="T16" s="345"/>
      <c r="U16" s="345"/>
    </row>
    <row r="17" spans="1:21" ht="29.45" customHeight="1" x14ac:dyDescent="0.2">
      <c r="A17" s="25"/>
      <c r="B17" s="25"/>
      <c r="C17" s="345" t="s">
        <v>940</v>
      </c>
      <c r="D17" s="345"/>
      <c r="E17" s="345"/>
      <c r="F17" s="345"/>
      <c r="G17" s="345"/>
      <c r="H17" s="345"/>
      <c r="I17" s="345"/>
      <c r="J17" s="345"/>
      <c r="K17" s="345"/>
      <c r="L17" s="345"/>
      <c r="M17" s="345"/>
      <c r="N17" s="345"/>
      <c r="O17" s="345"/>
      <c r="P17" s="345"/>
      <c r="Q17" s="345"/>
      <c r="R17" s="345"/>
      <c r="S17" s="345"/>
      <c r="T17" s="345"/>
      <c r="U17" s="345"/>
    </row>
    <row r="18" spans="1:21" ht="4.5" customHeight="1" x14ac:dyDescent="0.2"/>
    <row r="19" spans="1:21" ht="29.45" customHeight="1" x14ac:dyDescent="0.2">
      <c r="A19" s="26" t="s">
        <v>95</v>
      </c>
      <c r="B19" s="25"/>
      <c r="C19" s="25"/>
      <c r="D19" s="25"/>
      <c r="E19" s="345" t="s">
        <v>954</v>
      </c>
      <c r="F19" s="345"/>
      <c r="G19" s="345"/>
      <c r="H19" s="345"/>
      <c r="I19" s="345"/>
      <c r="J19" s="345"/>
      <c r="K19" s="345"/>
      <c r="L19" s="345"/>
      <c r="M19" s="345"/>
      <c r="N19" s="345"/>
      <c r="O19" s="345"/>
      <c r="P19" s="345"/>
      <c r="Q19" s="345"/>
      <c r="R19" s="345"/>
      <c r="S19" s="345"/>
      <c r="T19" s="345"/>
      <c r="U19" s="345"/>
    </row>
  </sheetData>
  <mergeCells count="8">
    <mergeCell ref="C16:U16"/>
    <mergeCell ref="C17:U17"/>
    <mergeCell ref="E19:U19"/>
    <mergeCell ref="K1:U1"/>
    <mergeCell ref="C12:U12"/>
    <mergeCell ref="C13:U13"/>
    <mergeCell ref="C14:U14"/>
    <mergeCell ref="C15:U15"/>
  </mergeCells>
  <pageMargins left="0.7" right="0.7" top="0.75" bottom="0.75" header="0.3" footer="0.3"/>
  <pageSetup paperSize="9" fitToHeight="0" orientation="landscape" horizontalDpi="300" verticalDpi="300"/>
  <headerFooter scaleWithDoc="0" alignWithMargins="0">
    <oddHeader>&amp;C&amp;"Arial"&amp;8TABLE EA.44</oddHeader>
    <oddFooter>&amp;L&amp;"Arial"&amp;8REPORT ON
GOVERNMENT
SERVICES 2022&amp;R&amp;"Arial"&amp;8HEALTH SECTOR
OVERVIEW
PAGE &amp;B&amp;P&amp;B</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U20"/>
  <sheetViews>
    <sheetView showGridLines="0" workbookViewId="0"/>
  </sheetViews>
  <sheetFormatPr defaultColWidth="11.42578125" defaultRowHeight="12.75" x14ac:dyDescent="0.2"/>
  <cols>
    <col min="1" max="11" width="1.85546875" customWidth="1"/>
    <col min="12" max="12" width="5.42578125" customWidth="1"/>
    <col min="13" max="20" width="6.85546875" customWidth="1"/>
    <col min="21" max="21" width="8" customWidth="1"/>
  </cols>
  <sheetData>
    <row r="1" spans="1:21" ht="33.950000000000003" customHeight="1" x14ac:dyDescent="0.2">
      <c r="A1" s="8" t="s">
        <v>955</v>
      </c>
      <c r="B1" s="8"/>
      <c r="C1" s="8"/>
      <c r="D1" s="8"/>
      <c r="E1" s="8"/>
      <c r="F1" s="8"/>
      <c r="G1" s="8"/>
      <c r="H1" s="8"/>
      <c r="I1" s="8"/>
      <c r="J1" s="8"/>
      <c r="K1" s="352" t="s">
        <v>956</v>
      </c>
      <c r="L1" s="353"/>
      <c r="M1" s="353"/>
      <c r="N1" s="353"/>
      <c r="O1" s="353"/>
      <c r="P1" s="353"/>
      <c r="Q1" s="353"/>
      <c r="R1" s="353"/>
      <c r="S1" s="353"/>
      <c r="T1" s="353"/>
      <c r="U1" s="353"/>
    </row>
    <row r="2" spans="1:21" ht="16.5" customHeight="1" x14ac:dyDescent="0.2">
      <c r="A2" s="11"/>
      <c r="B2" s="11"/>
      <c r="C2" s="11"/>
      <c r="D2" s="11"/>
      <c r="E2" s="11"/>
      <c r="F2" s="11"/>
      <c r="G2" s="11"/>
      <c r="H2" s="11"/>
      <c r="I2" s="11"/>
      <c r="J2" s="11"/>
      <c r="K2" s="11"/>
      <c r="L2" s="12" t="s">
        <v>59</v>
      </c>
      <c r="M2" s="105" t="s">
        <v>957</v>
      </c>
      <c r="N2" s="105" t="s">
        <v>958</v>
      </c>
      <c r="O2" s="105" t="s">
        <v>959</v>
      </c>
      <c r="P2" s="105" t="s">
        <v>960</v>
      </c>
      <c r="Q2" s="105" t="s">
        <v>961</v>
      </c>
      <c r="R2" s="105" t="s">
        <v>962</v>
      </c>
      <c r="S2" s="105" t="s">
        <v>963</v>
      </c>
      <c r="T2" s="105" t="s">
        <v>964</v>
      </c>
      <c r="U2" s="105" t="s">
        <v>965</v>
      </c>
    </row>
    <row r="3" spans="1:21" ht="16.5" customHeight="1" x14ac:dyDescent="0.2">
      <c r="A3" s="7" t="s">
        <v>513</v>
      </c>
      <c r="B3" s="7"/>
      <c r="C3" s="7"/>
      <c r="D3" s="7"/>
      <c r="E3" s="7"/>
      <c r="F3" s="7"/>
      <c r="G3" s="7"/>
      <c r="H3" s="7"/>
      <c r="I3" s="7"/>
      <c r="J3" s="7"/>
      <c r="K3" s="7"/>
      <c r="L3" s="9"/>
      <c r="M3" s="10"/>
      <c r="N3" s="10"/>
      <c r="O3" s="10"/>
      <c r="P3" s="10"/>
      <c r="Q3" s="10"/>
      <c r="R3" s="10"/>
      <c r="S3" s="10"/>
      <c r="T3" s="10"/>
      <c r="U3" s="10"/>
    </row>
    <row r="4" spans="1:21" ht="16.5" customHeight="1" x14ac:dyDescent="0.2">
      <c r="A4" s="7"/>
      <c r="B4" s="7" t="s">
        <v>928</v>
      </c>
      <c r="C4" s="7"/>
      <c r="D4" s="7"/>
      <c r="E4" s="7"/>
      <c r="F4" s="7"/>
      <c r="G4" s="7"/>
      <c r="H4" s="7"/>
      <c r="I4" s="7"/>
      <c r="J4" s="7"/>
      <c r="K4" s="7"/>
      <c r="L4" s="9" t="s">
        <v>72</v>
      </c>
      <c r="M4" s="334">
        <v>6.4</v>
      </c>
      <c r="N4" s="334">
        <v>6</v>
      </c>
      <c r="O4" s="334">
        <v>8.6999999999999993</v>
      </c>
      <c r="P4" s="334">
        <v>6.6</v>
      </c>
      <c r="Q4" s="334">
        <v>8.1</v>
      </c>
      <c r="R4" s="334">
        <v>6.1</v>
      </c>
      <c r="S4" s="334">
        <v>5.9</v>
      </c>
      <c r="T4" s="334">
        <v>5.8</v>
      </c>
      <c r="U4" s="334">
        <v>6.9</v>
      </c>
    </row>
    <row r="5" spans="1:21" ht="16.5" customHeight="1" x14ac:dyDescent="0.2">
      <c r="A5" s="7"/>
      <c r="B5" s="7" t="s">
        <v>929</v>
      </c>
      <c r="C5" s="7"/>
      <c r="D5" s="7"/>
      <c r="E5" s="7"/>
      <c r="F5" s="7"/>
      <c r="G5" s="7"/>
      <c r="H5" s="7"/>
      <c r="I5" s="7"/>
      <c r="J5" s="7"/>
      <c r="K5" s="7"/>
      <c r="L5" s="9" t="s">
        <v>72</v>
      </c>
      <c r="M5" s="333">
        <v>34</v>
      </c>
      <c r="N5" s="333">
        <v>39.5</v>
      </c>
      <c r="O5" s="333">
        <v>34</v>
      </c>
      <c r="P5" s="333">
        <v>34.1</v>
      </c>
      <c r="Q5" s="333">
        <v>34.700000000000003</v>
      </c>
      <c r="R5" s="333">
        <v>33.9</v>
      </c>
      <c r="S5" s="333">
        <v>34.299999999999997</v>
      </c>
      <c r="T5" s="333">
        <v>39</v>
      </c>
      <c r="U5" s="333">
        <v>35.5</v>
      </c>
    </row>
    <row r="6" spans="1:21" ht="16.5" customHeight="1" x14ac:dyDescent="0.2">
      <c r="A6" s="7"/>
      <c r="B6" s="7" t="s">
        <v>930</v>
      </c>
      <c r="C6" s="7"/>
      <c r="D6" s="7"/>
      <c r="E6" s="7"/>
      <c r="F6" s="7"/>
      <c r="G6" s="7"/>
      <c r="H6" s="7"/>
      <c r="I6" s="7"/>
      <c r="J6" s="7"/>
      <c r="K6" s="7"/>
      <c r="L6" s="9" t="s">
        <v>72</v>
      </c>
      <c r="M6" s="333">
        <v>24.1</v>
      </c>
      <c r="N6" s="333">
        <v>24.1</v>
      </c>
      <c r="O6" s="333">
        <v>24.3</v>
      </c>
      <c r="P6" s="333">
        <v>25.5</v>
      </c>
      <c r="Q6" s="333">
        <v>25</v>
      </c>
      <c r="R6" s="333">
        <v>23.8</v>
      </c>
      <c r="S6" s="333">
        <v>27.1</v>
      </c>
      <c r="T6" s="333">
        <v>24</v>
      </c>
      <c r="U6" s="333">
        <v>24.4</v>
      </c>
    </row>
    <row r="7" spans="1:21" ht="16.5" customHeight="1" x14ac:dyDescent="0.2">
      <c r="A7" s="7"/>
      <c r="B7" s="7" t="s">
        <v>931</v>
      </c>
      <c r="C7" s="7"/>
      <c r="D7" s="7"/>
      <c r="E7" s="7"/>
      <c r="F7" s="7"/>
      <c r="G7" s="7"/>
      <c r="H7" s="7"/>
      <c r="I7" s="7"/>
      <c r="J7" s="7"/>
      <c r="K7" s="7"/>
      <c r="L7" s="9" t="s">
        <v>72</v>
      </c>
      <c r="M7" s="333">
        <v>19</v>
      </c>
      <c r="N7" s="333">
        <v>16.8</v>
      </c>
      <c r="O7" s="333">
        <v>19.3</v>
      </c>
      <c r="P7" s="333">
        <v>19.3</v>
      </c>
      <c r="Q7" s="333">
        <v>17.8</v>
      </c>
      <c r="R7" s="333">
        <v>20.100000000000001</v>
      </c>
      <c r="S7" s="333">
        <v>18.100000000000001</v>
      </c>
      <c r="T7" s="333">
        <v>17.100000000000001</v>
      </c>
      <c r="U7" s="333">
        <v>18.399999999999999</v>
      </c>
    </row>
    <row r="8" spans="1:21" ht="16.5" customHeight="1" x14ac:dyDescent="0.2">
      <c r="A8" s="7"/>
      <c r="B8" s="7" t="s">
        <v>932</v>
      </c>
      <c r="C8" s="7"/>
      <c r="D8" s="7"/>
      <c r="E8" s="7"/>
      <c r="F8" s="7"/>
      <c r="G8" s="7"/>
      <c r="H8" s="7"/>
      <c r="I8" s="7"/>
      <c r="J8" s="7"/>
      <c r="K8" s="7"/>
      <c r="L8" s="9" t="s">
        <v>72</v>
      </c>
      <c r="M8" s="333">
        <v>12.3</v>
      </c>
      <c r="N8" s="333">
        <v>10.4</v>
      </c>
      <c r="O8" s="333">
        <v>10.9</v>
      </c>
      <c r="P8" s="333">
        <v>11.1</v>
      </c>
      <c r="Q8" s="333">
        <v>11.3</v>
      </c>
      <c r="R8" s="333">
        <v>12.5</v>
      </c>
      <c r="S8" s="333">
        <v>11.2</v>
      </c>
      <c r="T8" s="333">
        <v>11.5</v>
      </c>
      <c r="U8" s="333">
        <v>11.2</v>
      </c>
    </row>
    <row r="9" spans="1:21" ht="16.5" customHeight="1" x14ac:dyDescent="0.2">
      <c r="A9" s="7"/>
      <c r="B9" s="7" t="s">
        <v>933</v>
      </c>
      <c r="C9" s="7"/>
      <c r="D9" s="7"/>
      <c r="E9" s="7"/>
      <c r="F9" s="7"/>
      <c r="G9" s="7"/>
      <c r="H9" s="7"/>
      <c r="I9" s="7"/>
      <c r="J9" s="7"/>
      <c r="K9" s="7"/>
      <c r="L9" s="9" t="s">
        <v>72</v>
      </c>
      <c r="M9" s="334">
        <v>4.3</v>
      </c>
      <c r="N9" s="334">
        <v>3.3</v>
      </c>
      <c r="O9" s="334">
        <v>2.9</v>
      </c>
      <c r="P9" s="334">
        <v>3.5</v>
      </c>
      <c r="Q9" s="334">
        <v>3.1</v>
      </c>
      <c r="R9" s="334">
        <v>3.7</v>
      </c>
      <c r="S9" s="334">
        <v>3.3</v>
      </c>
      <c r="T9" s="334">
        <v>2.6</v>
      </c>
      <c r="U9" s="334">
        <v>3.5</v>
      </c>
    </row>
    <row r="10" spans="1:21" ht="16.5" customHeight="1" x14ac:dyDescent="0.2">
      <c r="A10" s="13"/>
      <c r="B10" s="13" t="s">
        <v>934</v>
      </c>
      <c r="C10" s="13"/>
      <c r="D10" s="13"/>
      <c r="E10" s="13"/>
      <c r="F10" s="13"/>
      <c r="G10" s="13"/>
      <c r="H10" s="13"/>
      <c r="I10" s="13"/>
      <c r="J10" s="13"/>
      <c r="K10" s="13"/>
      <c r="L10" s="14" t="s">
        <v>72</v>
      </c>
      <c r="M10" s="335">
        <v>100</v>
      </c>
      <c r="N10" s="335">
        <v>100</v>
      </c>
      <c r="O10" s="335">
        <v>100</v>
      </c>
      <c r="P10" s="335">
        <v>100</v>
      </c>
      <c r="Q10" s="335">
        <v>100</v>
      </c>
      <c r="R10" s="335">
        <v>100</v>
      </c>
      <c r="S10" s="335">
        <v>100</v>
      </c>
      <c r="T10" s="335">
        <v>100</v>
      </c>
      <c r="U10" s="335">
        <v>100</v>
      </c>
    </row>
    <row r="11" spans="1:21" ht="4.5" customHeight="1" x14ac:dyDescent="0.2">
      <c r="A11" s="25"/>
      <c r="B11" s="25"/>
      <c r="C11" s="2"/>
      <c r="D11" s="2"/>
      <c r="E11" s="2"/>
      <c r="F11" s="2"/>
      <c r="G11" s="2"/>
      <c r="H11" s="2"/>
      <c r="I11" s="2"/>
      <c r="J11" s="2"/>
      <c r="K11" s="2"/>
      <c r="L11" s="2"/>
      <c r="M11" s="2"/>
      <c r="N11" s="2"/>
      <c r="O11" s="2"/>
      <c r="P11" s="2"/>
      <c r="Q11" s="2"/>
      <c r="R11" s="2"/>
      <c r="S11" s="2"/>
      <c r="T11" s="2"/>
      <c r="U11" s="2"/>
    </row>
    <row r="12" spans="1:21" ht="16.5" customHeight="1" x14ac:dyDescent="0.2">
      <c r="A12" s="25" t="s">
        <v>79</v>
      </c>
      <c r="B12" s="25"/>
      <c r="C12" s="345" t="s">
        <v>935</v>
      </c>
      <c r="D12" s="345"/>
      <c r="E12" s="345"/>
      <c r="F12" s="345"/>
      <c r="G12" s="345"/>
      <c r="H12" s="345"/>
      <c r="I12" s="345"/>
      <c r="J12" s="345"/>
      <c r="K12" s="345"/>
      <c r="L12" s="345"/>
      <c r="M12" s="345"/>
      <c r="N12" s="345"/>
      <c r="O12" s="345"/>
      <c r="P12" s="345"/>
      <c r="Q12" s="345"/>
      <c r="R12" s="345"/>
      <c r="S12" s="345"/>
      <c r="T12" s="345"/>
      <c r="U12" s="345"/>
    </row>
    <row r="13" spans="1:21" ht="29.45" customHeight="1" x14ac:dyDescent="0.2">
      <c r="A13" s="25" t="s">
        <v>80</v>
      </c>
      <c r="B13" s="25"/>
      <c r="C13" s="345" t="s">
        <v>936</v>
      </c>
      <c r="D13" s="345"/>
      <c r="E13" s="345"/>
      <c r="F13" s="345"/>
      <c r="G13" s="345"/>
      <c r="H13" s="345"/>
      <c r="I13" s="345"/>
      <c r="J13" s="345"/>
      <c r="K13" s="345"/>
      <c r="L13" s="345"/>
      <c r="M13" s="345"/>
      <c r="N13" s="345"/>
      <c r="O13" s="345"/>
      <c r="P13" s="345"/>
      <c r="Q13" s="345"/>
      <c r="R13" s="345"/>
      <c r="S13" s="345"/>
      <c r="T13" s="345"/>
      <c r="U13" s="345"/>
    </row>
    <row r="14" spans="1:21" ht="55.15" customHeight="1" x14ac:dyDescent="0.2">
      <c r="A14" s="25" t="s">
        <v>81</v>
      </c>
      <c r="B14" s="25"/>
      <c r="C14" s="345" t="s">
        <v>937</v>
      </c>
      <c r="D14" s="345"/>
      <c r="E14" s="345"/>
      <c r="F14" s="345"/>
      <c r="G14" s="345"/>
      <c r="H14" s="345"/>
      <c r="I14" s="345"/>
      <c r="J14" s="345"/>
      <c r="K14" s="345"/>
      <c r="L14" s="345"/>
      <c r="M14" s="345"/>
      <c r="N14" s="345"/>
      <c r="O14" s="345"/>
      <c r="P14" s="345"/>
      <c r="Q14" s="345"/>
      <c r="R14" s="345"/>
      <c r="S14" s="345"/>
      <c r="T14" s="345"/>
      <c r="U14" s="345"/>
    </row>
    <row r="15" spans="1:21" ht="68.099999999999994" customHeight="1" x14ac:dyDescent="0.2">
      <c r="A15" s="25" t="s">
        <v>82</v>
      </c>
      <c r="B15" s="25"/>
      <c r="C15" s="345" t="s">
        <v>966</v>
      </c>
      <c r="D15" s="345"/>
      <c r="E15" s="345"/>
      <c r="F15" s="345"/>
      <c r="G15" s="345"/>
      <c r="H15" s="345"/>
      <c r="I15" s="345"/>
      <c r="J15" s="345"/>
      <c r="K15" s="345"/>
      <c r="L15" s="345"/>
      <c r="M15" s="345"/>
      <c r="N15" s="345"/>
      <c r="O15" s="345"/>
      <c r="P15" s="345"/>
      <c r="Q15" s="345"/>
      <c r="R15" s="345"/>
      <c r="S15" s="345"/>
      <c r="T15" s="345"/>
      <c r="U15" s="345"/>
    </row>
    <row r="16" spans="1:21" ht="16.5" customHeight="1" x14ac:dyDescent="0.2">
      <c r="A16" s="25" t="s">
        <v>83</v>
      </c>
      <c r="B16" s="25"/>
      <c r="C16" s="345" t="s">
        <v>953</v>
      </c>
      <c r="D16" s="345"/>
      <c r="E16" s="345"/>
      <c r="F16" s="345"/>
      <c r="G16" s="345"/>
      <c r="H16" s="345"/>
      <c r="I16" s="345"/>
      <c r="J16" s="345"/>
      <c r="K16" s="345"/>
      <c r="L16" s="345"/>
      <c r="M16" s="345"/>
      <c r="N16" s="345"/>
      <c r="O16" s="345"/>
      <c r="P16" s="345"/>
      <c r="Q16" s="345"/>
      <c r="R16" s="345"/>
      <c r="S16" s="345"/>
      <c r="T16" s="345"/>
      <c r="U16" s="345"/>
    </row>
    <row r="17" spans="1:21" ht="16.5" customHeight="1" x14ac:dyDescent="0.2">
      <c r="A17" s="25" t="s">
        <v>84</v>
      </c>
      <c r="B17" s="25"/>
      <c r="C17" s="345" t="s">
        <v>939</v>
      </c>
      <c r="D17" s="345"/>
      <c r="E17" s="345"/>
      <c r="F17" s="345"/>
      <c r="G17" s="345"/>
      <c r="H17" s="345"/>
      <c r="I17" s="345"/>
      <c r="J17" s="345"/>
      <c r="K17" s="345"/>
      <c r="L17" s="345"/>
      <c r="M17" s="345"/>
      <c r="N17" s="345"/>
      <c r="O17" s="345"/>
      <c r="P17" s="345"/>
      <c r="Q17" s="345"/>
      <c r="R17" s="345"/>
      <c r="S17" s="345"/>
      <c r="T17" s="345"/>
      <c r="U17" s="345"/>
    </row>
    <row r="18" spans="1:21" ht="29.45" customHeight="1" x14ac:dyDescent="0.2">
      <c r="A18" s="25"/>
      <c r="B18" s="25"/>
      <c r="C18" s="345" t="s">
        <v>940</v>
      </c>
      <c r="D18" s="345"/>
      <c r="E18" s="345"/>
      <c r="F18" s="345"/>
      <c r="G18" s="345"/>
      <c r="H18" s="345"/>
      <c r="I18" s="345"/>
      <c r="J18" s="345"/>
      <c r="K18" s="345"/>
      <c r="L18" s="345"/>
      <c r="M18" s="345"/>
      <c r="N18" s="345"/>
      <c r="O18" s="345"/>
      <c r="P18" s="345"/>
      <c r="Q18" s="345"/>
      <c r="R18" s="345"/>
      <c r="S18" s="345"/>
      <c r="T18" s="345"/>
      <c r="U18" s="345"/>
    </row>
    <row r="19" spans="1:21" ht="4.5" customHeight="1" x14ac:dyDescent="0.2"/>
    <row r="20" spans="1:21" ht="29.45" customHeight="1" x14ac:dyDescent="0.2">
      <c r="A20" s="26" t="s">
        <v>95</v>
      </c>
      <c r="B20" s="25"/>
      <c r="C20" s="25"/>
      <c r="D20" s="25"/>
      <c r="E20" s="345" t="s">
        <v>967</v>
      </c>
      <c r="F20" s="345"/>
      <c r="G20" s="345"/>
      <c r="H20" s="345"/>
      <c r="I20" s="345"/>
      <c r="J20" s="345"/>
      <c r="K20" s="345"/>
      <c r="L20" s="345"/>
      <c r="M20" s="345"/>
      <c r="N20" s="345"/>
      <c r="O20" s="345"/>
      <c r="P20" s="345"/>
      <c r="Q20" s="345"/>
      <c r="R20" s="345"/>
      <c r="S20" s="345"/>
      <c r="T20" s="345"/>
      <c r="U20" s="345"/>
    </row>
  </sheetData>
  <mergeCells count="9">
    <mergeCell ref="C16:U16"/>
    <mergeCell ref="C17:U17"/>
    <mergeCell ref="C18:U18"/>
    <mergeCell ref="E20:U20"/>
    <mergeCell ref="K1:U1"/>
    <mergeCell ref="C12:U12"/>
    <mergeCell ref="C13:U13"/>
    <mergeCell ref="C14:U14"/>
    <mergeCell ref="C15:U15"/>
  </mergeCells>
  <pageMargins left="0.7" right="0.7" top="0.75" bottom="0.75" header="0.3" footer="0.3"/>
  <pageSetup paperSize="9" fitToHeight="0" orientation="landscape" horizontalDpi="300" verticalDpi="300"/>
  <headerFooter scaleWithDoc="0" alignWithMargins="0">
    <oddHeader>&amp;C&amp;"Arial"&amp;8TABLE EA.45</oddHeader>
    <oddFooter>&amp;L&amp;"Arial"&amp;8REPORT ON
GOVERNMENT
SERVICES 2022&amp;R&amp;"Arial"&amp;8HEALTH SECTOR
OVERVIEW
PAGE &amp;B&amp;P&amp;B</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U20"/>
  <sheetViews>
    <sheetView showGridLines="0" workbookViewId="0"/>
  </sheetViews>
  <sheetFormatPr defaultColWidth="11.42578125" defaultRowHeight="12.75" x14ac:dyDescent="0.2"/>
  <cols>
    <col min="1" max="11" width="1.85546875" customWidth="1"/>
    <col min="12" max="12" width="5.42578125" customWidth="1"/>
    <col min="13" max="20" width="6.85546875" customWidth="1"/>
    <col min="21" max="21" width="8" customWidth="1"/>
  </cols>
  <sheetData>
    <row r="1" spans="1:21" ht="17.45" customHeight="1" x14ac:dyDescent="0.2">
      <c r="A1" s="8" t="s">
        <v>968</v>
      </c>
      <c r="B1" s="8"/>
      <c r="C1" s="8"/>
      <c r="D1" s="8"/>
      <c r="E1" s="8"/>
      <c r="F1" s="8"/>
      <c r="G1" s="8"/>
      <c r="H1" s="8"/>
      <c r="I1" s="8"/>
      <c r="J1" s="8"/>
      <c r="K1" s="352" t="s">
        <v>969</v>
      </c>
      <c r="L1" s="353"/>
      <c r="M1" s="353"/>
      <c r="N1" s="353"/>
      <c r="O1" s="353"/>
      <c r="P1" s="353"/>
      <c r="Q1" s="353"/>
      <c r="R1" s="353"/>
      <c r="S1" s="353"/>
      <c r="T1" s="353"/>
      <c r="U1" s="353"/>
    </row>
    <row r="2" spans="1:21" ht="16.5" customHeight="1" x14ac:dyDescent="0.2">
      <c r="A2" s="11"/>
      <c r="B2" s="11"/>
      <c r="C2" s="11"/>
      <c r="D2" s="11"/>
      <c r="E2" s="11"/>
      <c r="F2" s="11"/>
      <c r="G2" s="11"/>
      <c r="H2" s="11"/>
      <c r="I2" s="11"/>
      <c r="J2" s="11"/>
      <c r="K2" s="11"/>
      <c r="L2" s="12" t="s">
        <v>59</v>
      </c>
      <c r="M2" s="105" t="s">
        <v>970</v>
      </c>
      <c r="N2" s="105" t="s">
        <v>971</v>
      </c>
      <c r="O2" s="105" t="s">
        <v>972</v>
      </c>
      <c r="P2" s="105" t="s">
        <v>973</v>
      </c>
      <c r="Q2" s="105" t="s">
        <v>974</v>
      </c>
      <c r="R2" s="105" t="s">
        <v>975</v>
      </c>
      <c r="S2" s="105" t="s">
        <v>976</v>
      </c>
      <c r="T2" s="105" t="s">
        <v>977</v>
      </c>
      <c r="U2" s="105" t="s">
        <v>978</v>
      </c>
    </row>
    <row r="3" spans="1:21" ht="16.5" customHeight="1" x14ac:dyDescent="0.2">
      <c r="A3" s="7" t="s">
        <v>513</v>
      </c>
      <c r="B3" s="7"/>
      <c r="C3" s="7"/>
      <c r="D3" s="7"/>
      <c r="E3" s="7"/>
      <c r="F3" s="7"/>
      <c r="G3" s="7"/>
      <c r="H3" s="7"/>
      <c r="I3" s="7"/>
      <c r="J3" s="7"/>
      <c r="K3" s="7"/>
      <c r="L3" s="9"/>
      <c r="M3" s="10"/>
      <c r="N3" s="10"/>
      <c r="O3" s="10"/>
      <c r="P3" s="10"/>
      <c r="Q3" s="10"/>
      <c r="R3" s="10"/>
      <c r="S3" s="10"/>
      <c r="T3" s="10"/>
      <c r="U3" s="10"/>
    </row>
    <row r="4" spans="1:21" ht="16.5" customHeight="1" x14ac:dyDescent="0.2">
      <c r="A4" s="7"/>
      <c r="B4" s="7" t="s">
        <v>928</v>
      </c>
      <c r="C4" s="7"/>
      <c r="D4" s="7"/>
      <c r="E4" s="7"/>
      <c r="F4" s="7"/>
      <c r="G4" s="7"/>
      <c r="H4" s="7"/>
      <c r="I4" s="7"/>
      <c r="J4" s="7"/>
      <c r="K4" s="7"/>
      <c r="L4" s="9" t="s">
        <v>72</v>
      </c>
      <c r="M4" s="337">
        <v>1.9</v>
      </c>
      <c r="N4" s="337">
        <v>2.1</v>
      </c>
      <c r="O4" s="337">
        <v>4.7</v>
      </c>
      <c r="P4" s="337">
        <v>1.8</v>
      </c>
      <c r="Q4" s="337">
        <v>3.9</v>
      </c>
      <c r="R4" s="337">
        <v>0.7</v>
      </c>
      <c r="S4" s="337">
        <v>3.7</v>
      </c>
      <c r="T4" s="337">
        <v>8.6</v>
      </c>
      <c r="U4" s="337">
        <v>2.7</v>
      </c>
    </row>
    <row r="5" spans="1:21" ht="16.5" customHeight="1" x14ac:dyDescent="0.2">
      <c r="A5" s="7"/>
      <c r="B5" s="7" t="s">
        <v>929</v>
      </c>
      <c r="C5" s="7"/>
      <c r="D5" s="7"/>
      <c r="E5" s="7"/>
      <c r="F5" s="7"/>
      <c r="G5" s="7"/>
      <c r="H5" s="7"/>
      <c r="I5" s="7"/>
      <c r="J5" s="7"/>
      <c r="K5" s="7"/>
      <c r="L5" s="9" t="s">
        <v>72</v>
      </c>
      <c r="M5" s="336">
        <v>25.9</v>
      </c>
      <c r="N5" s="336">
        <v>31.1</v>
      </c>
      <c r="O5" s="336">
        <v>32.200000000000003</v>
      </c>
      <c r="P5" s="336">
        <v>32.799999999999997</v>
      </c>
      <c r="Q5" s="336">
        <v>29.9</v>
      </c>
      <c r="R5" s="336">
        <v>36.5</v>
      </c>
      <c r="S5" s="336">
        <v>26.1</v>
      </c>
      <c r="T5" s="336">
        <v>36.299999999999997</v>
      </c>
      <c r="U5" s="336">
        <v>29.8</v>
      </c>
    </row>
    <row r="6" spans="1:21" ht="16.5" customHeight="1" x14ac:dyDescent="0.2">
      <c r="A6" s="7"/>
      <c r="B6" s="7" t="s">
        <v>930</v>
      </c>
      <c r="C6" s="7"/>
      <c r="D6" s="7"/>
      <c r="E6" s="7"/>
      <c r="F6" s="7"/>
      <c r="G6" s="7"/>
      <c r="H6" s="7"/>
      <c r="I6" s="7"/>
      <c r="J6" s="7"/>
      <c r="K6" s="7"/>
      <c r="L6" s="9" t="s">
        <v>72</v>
      </c>
      <c r="M6" s="336">
        <v>29.8</v>
      </c>
      <c r="N6" s="336">
        <v>29.4</v>
      </c>
      <c r="O6" s="336">
        <v>28.7</v>
      </c>
      <c r="P6" s="336">
        <v>30</v>
      </c>
      <c r="Q6" s="336">
        <v>26.2</v>
      </c>
      <c r="R6" s="336">
        <v>25.3</v>
      </c>
      <c r="S6" s="336">
        <v>31.7</v>
      </c>
      <c r="T6" s="336">
        <v>22</v>
      </c>
      <c r="U6" s="336">
        <v>29.1</v>
      </c>
    </row>
    <row r="7" spans="1:21" ht="16.5" customHeight="1" x14ac:dyDescent="0.2">
      <c r="A7" s="7"/>
      <c r="B7" s="7" t="s">
        <v>931</v>
      </c>
      <c r="C7" s="7"/>
      <c r="D7" s="7"/>
      <c r="E7" s="7"/>
      <c r="F7" s="7"/>
      <c r="G7" s="7"/>
      <c r="H7" s="7"/>
      <c r="I7" s="7"/>
      <c r="J7" s="7"/>
      <c r="K7" s="7"/>
      <c r="L7" s="9" t="s">
        <v>72</v>
      </c>
      <c r="M7" s="336">
        <v>19.399999999999999</v>
      </c>
      <c r="N7" s="336">
        <v>19.399999999999999</v>
      </c>
      <c r="O7" s="336">
        <v>17.7</v>
      </c>
      <c r="P7" s="336">
        <v>17.899999999999999</v>
      </c>
      <c r="Q7" s="336">
        <v>19.8</v>
      </c>
      <c r="R7" s="336">
        <v>15.5</v>
      </c>
      <c r="S7" s="336">
        <v>20.5</v>
      </c>
      <c r="T7" s="336">
        <v>11.1</v>
      </c>
      <c r="U7" s="336">
        <v>18.8</v>
      </c>
    </row>
    <row r="8" spans="1:21" ht="16.5" customHeight="1" x14ac:dyDescent="0.2">
      <c r="A8" s="7"/>
      <c r="B8" s="7" t="s">
        <v>932</v>
      </c>
      <c r="C8" s="7"/>
      <c r="D8" s="7"/>
      <c r="E8" s="7"/>
      <c r="F8" s="7"/>
      <c r="G8" s="7"/>
      <c r="H8" s="7"/>
      <c r="I8" s="7"/>
      <c r="J8" s="7"/>
      <c r="K8" s="7"/>
      <c r="L8" s="9" t="s">
        <v>72</v>
      </c>
      <c r="M8" s="336">
        <v>16.899999999999999</v>
      </c>
      <c r="N8" s="336">
        <v>12.9</v>
      </c>
      <c r="O8" s="336">
        <v>12.7</v>
      </c>
      <c r="P8" s="336">
        <v>12.8</v>
      </c>
      <c r="Q8" s="336">
        <v>12.2</v>
      </c>
      <c r="R8" s="336">
        <v>15.6</v>
      </c>
      <c r="S8" s="336">
        <v>13.2</v>
      </c>
      <c r="T8" s="336">
        <v>14.4</v>
      </c>
      <c r="U8" s="336">
        <v>14.1</v>
      </c>
    </row>
    <row r="9" spans="1:21" ht="16.5" customHeight="1" x14ac:dyDescent="0.2">
      <c r="A9" s="7"/>
      <c r="B9" s="7" t="s">
        <v>933</v>
      </c>
      <c r="C9" s="7"/>
      <c r="D9" s="7"/>
      <c r="E9" s="7"/>
      <c r="F9" s="7"/>
      <c r="G9" s="7"/>
      <c r="H9" s="7"/>
      <c r="I9" s="7"/>
      <c r="J9" s="7"/>
      <c r="K9" s="7"/>
      <c r="L9" s="9" t="s">
        <v>72</v>
      </c>
      <c r="M9" s="337">
        <v>6.1</v>
      </c>
      <c r="N9" s="337">
        <v>5.0999999999999996</v>
      </c>
      <c r="O9" s="337">
        <v>4</v>
      </c>
      <c r="P9" s="337">
        <v>4.8</v>
      </c>
      <c r="Q9" s="337">
        <v>8.1</v>
      </c>
      <c r="R9" s="337">
        <v>6.3</v>
      </c>
      <c r="S9" s="337">
        <v>4.7</v>
      </c>
      <c r="T9" s="337">
        <v>7.6</v>
      </c>
      <c r="U9" s="337">
        <v>5.4</v>
      </c>
    </row>
    <row r="10" spans="1:21" ht="16.5" customHeight="1" x14ac:dyDescent="0.2">
      <c r="A10" s="13"/>
      <c r="B10" s="13" t="s">
        <v>934</v>
      </c>
      <c r="C10" s="13"/>
      <c r="D10" s="13"/>
      <c r="E10" s="13"/>
      <c r="F10" s="13"/>
      <c r="G10" s="13"/>
      <c r="H10" s="13"/>
      <c r="I10" s="13"/>
      <c r="J10" s="13"/>
      <c r="K10" s="13"/>
      <c r="L10" s="14" t="s">
        <v>72</v>
      </c>
      <c r="M10" s="338">
        <v>100</v>
      </c>
      <c r="N10" s="338">
        <v>100</v>
      </c>
      <c r="O10" s="338">
        <v>100</v>
      </c>
      <c r="P10" s="338">
        <v>100</v>
      </c>
      <c r="Q10" s="338">
        <v>100</v>
      </c>
      <c r="R10" s="338">
        <v>100</v>
      </c>
      <c r="S10" s="338">
        <v>100</v>
      </c>
      <c r="T10" s="338">
        <v>100</v>
      </c>
      <c r="U10" s="338">
        <v>100</v>
      </c>
    </row>
    <row r="11" spans="1:21" ht="4.5" customHeight="1" x14ac:dyDescent="0.2">
      <c r="A11" s="25"/>
      <c r="B11" s="25"/>
      <c r="C11" s="2"/>
      <c r="D11" s="2"/>
      <c r="E11" s="2"/>
      <c r="F11" s="2"/>
      <c r="G11" s="2"/>
      <c r="H11" s="2"/>
      <c r="I11" s="2"/>
      <c r="J11" s="2"/>
      <c r="K11" s="2"/>
      <c r="L11" s="2"/>
      <c r="M11" s="2"/>
      <c r="N11" s="2"/>
      <c r="O11" s="2"/>
      <c r="P11" s="2"/>
      <c r="Q11" s="2"/>
      <c r="R11" s="2"/>
      <c r="S11" s="2"/>
      <c r="T11" s="2"/>
      <c r="U11" s="2"/>
    </row>
    <row r="12" spans="1:21" ht="16.5" customHeight="1" x14ac:dyDescent="0.2">
      <c r="A12" s="25" t="s">
        <v>79</v>
      </c>
      <c r="B12" s="25"/>
      <c r="C12" s="345" t="s">
        <v>935</v>
      </c>
      <c r="D12" s="345"/>
      <c r="E12" s="345"/>
      <c r="F12" s="345"/>
      <c r="G12" s="345"/>
      <c r="H12" s="345"/>
      <c r="I12" s="345"/>
      <c r="J12" s="345"/>
      <c r="K12" s="345"/>
      <c r="L12" s="345"/>
      <c r="M12" s="345"/>
      <c r="N12" s="345"/>
      <c r="O12" s="345"/>
      <c r="P12" s="345"/>
      <c r="Q12" s="345"/>
      <c r="R12" s="345"/>
      <c r="S12" s="345"/>
      <c r="T12" s="345"/>
      <c r="U12" s="345"/>
    </row>
    <row r="13" spans="1:21" ht="29.45" customHeight="1" x14ac:dyDescent="0.2">
      <c r="A13" s="25" t="s">
        <v>80</v>
      </c>
      <c r="B13" s="25"/>
      <c r="C13" s="345" t="s">
        <v>936</v>
      </c>
      <c r="D13" s="345"/>
      <c r="E13" s="345"/>
      <c r="F13" s="345"/>
      <c r="G13" s="345"/>
      <c r="H13" s="345"/>
      <c r="I13" s="345"/>
      <c r="J13" s="345"/>
      <c r="K13" s="345"/>
      <c r="L13" s="345"/>
      <c r="M13" s="345"/>
      <c r="N13" s="345"/>
      <c r="O13" s="345"/>
      <c r="P13" s="345"/>
      <c r="Q13" s="345"/>
      <c r="R13" s="345"/>
      <c r="S13" s="345"/>
      <c r="T13" s="345"/>
      <c r="U13" s="345"/>
    </row>
    <row r="14" spans="1:21" ht="55.15" customHeight="1" x14ac:dyDescent="0.2">
      <c r="A14" s="25" t="s">
        <v>81</v>
      </c>
      <c r="B14" s="25"/>
      <c r="C14" s="345" t="s">
        <v>937</v>
      </c>
      <c r="D14" s="345"/>
      <c r="E14" s="345"/>
      <c r="F14" s="345"/>
      <c r="G14" s="345"/>
      <c r="H14" s="345"/>
      <c r="I14" s="345"/>
      <c r="J14" s="345"/>
      <c r="K14" s="345"/>
      <c r="L14" s="345"/>
      <c r="M14" s="345"/>
      <c r="N14" s="345"/>
      <c r="O14" s="345"/>
      <c r="P14" s="345"/>
      <c r="Q14" s="345"/>
      <c r="R14" s="345"/>
      <c r="S14" s="345"/>
      <c r="T14" s="345"/>
      <c r="U14" s="345"/>
    </row>
    <row r="15" spans="1:21" ht="16.5" customHeight="1" x14ac:dyDescent="0.2">
      <c r="A15" s="25" t="s">
        <v>82</v>
      </c>
      <c r="B15" s="25"/>
      <c r="C15" s="345" t="s">
        <v>979</v>
      </c>
      <c r="D15" s="345"/>
      <c r="E15" s="345"/>
      <c r="F15" s="345"/>
      <c r="G15" s="345"/>
      <c r="H15" s="345"/>
      <c r="I15" s="345"/>
      <c r="J15" s="345"/>
      <c r="K15" s="345"/>
      <c r="L15" s="345"/>
      <c r="M15" s="345"/>
      <c r="N15" s="345"/>
      <c r="O15" s="345"/>
      <c r="P15" s="345"/>
      <c r="Q15" s="345"/>
      <c r="R15" s="345"/>
      <c r="S15" s="345"/>
      <c r="T15" s="345"/>
      <c r="U15" s="345"/>
    </row>
    <row r="16" spans="1:21" ht="16.5" customHeight="1" x14ac:dyDescent="0.2">
      <c r="A16" s="25" t="s">
        <v>83</v>
      </c>
      <c r="B16" s="25"/>
      <c r="C16" s="345" t="s">
        <v>953</v>
      </c>
      <c r="D16" s="345"/>
      <c r="E16" s="345"/>
      <c r="F16" s="345"/>
      <c r="G16" s="345"/>
      <c r="H16" s="345"/>
      <c r="I16" s="345"/>
      <c r="J16" s="345"/>
      <c r="K16" s="345"/>
      <c r="L16" s="345"/>
      <c r="M16" s="345"/>
      <c r="N16" s="345"/>
      <c r="O16" s="345"/>
      <c r="P16" s="345"/>
      <c r="Q16" s="345"/>
      <c r="R16" s="345"/>
      <c r="S16" s="345"/>
      <c r="T16" s="345"/>
      <c r="U16" s="345"/>
    </row>
    <row r="17" spans="1:21" ht="16.5" customHeight="1" x14ac:dyDescent="0.2">
      <c r="A17" s="25" t="s">
        <v>84</v>
      </c>
      <c r="B17" s="25"/>
      <c r="C17" s="345" t="s">
        <v>939</v>
      </c>
      <c r="D17" s="345"/>
      <c r="E17" s="345"/>
      <c r="F17" s="345"/>
      <c r="G17" s="345"/>
      <c r="H17" s="345"/>
      <c r="I17" s="345"/>
      <c r="J17" s="345"/>
      <c r="K17" s="345"/>
      <c r="L17" s="345"/>
      <c r="M17" s="345"/>
      <c r="N17" s="345"/>
      <c r="O17" s="345"/>
      <c r="P17" s="345"/>
      <c r="Q17" s="345"/>
      <c r="R17" s="345"/>
      <c r="S17" s="345"/>
      <c r="T17" s="345"/>
      <c r="U17" s="345"/>
    </row>
    <row r="18" spans="1:21" ht="29.45" customHeight="1" x14ac:dyDescent="0.2">
      <c r="A18" s="25"/>
      <c r="B18" s="25"/>
      <c r="C18" s="345" t="s">
        <v>940</v>
      </c>
      <c r="D18" s="345"/>
      <c r="E18" s="345"/>
      <c r="F18" s="345"/>
      <c r="G18" s="345"/>
      <c r="H18" s="345"/>
      <c r="I18" s="345"/>
      <c r="J18" s="345"/>
      <c r="K18" s="345"/>
      <c r="L18" s="345"/>
      <c r="M18" s="345"/>
      <c r="N18" s="345"/>
      <c r="O18" s="345"/>
      <c r="P18" s="345"/>
      <c r="Q18" s="345"/>
      <c r="R18" s="345"/>
      <c r="S18" s="345"/>
      <c r="T18" s="345"/>
      <c r="U18" s="345"/>
    </row>
    <row r="19" spans="1:21" ht="4.5" customHeight="1" x14ac:dyDescent="0.2"/>
    <row r="20" spans="1:21" ht="29.45" customHeight="1" x14ac:dyDescent="0.2">
      <c r="A20" s="26" t="s">
        <v>95</v>
      </c>
      <c r="B20" s="25"/>
      <c r="C20" s="25"/>
      <c r="D20" s="25"/>
      <c r="E20" s="345" t="s">
        <v>980</v>
      </c>
      <c r="F20" s="345"/>
      <c r="G20" s="345"/>
      <c r="H20" s="345"/>
      <c r="I20" s="345"/>
      <c r="J20" s="345"/>
      <c r="K20" s="345"/>
      <c r="L20" s="345"/>
      <c r="M20" s="345"/>
      <c r="N20" s="345"/>
      <c r="O20" s="345"/>
      <c r="P20" s="345"/>
      <c r="Q20" s="345"/>
      <c r="R20" s="345"/>
      <c r="S20" s="345"/>
      <c r="T20" s="345"/>
      <c r="U20" s="345"/>
    </row>
  </sheetData>
  <mergeCells count="9">
    <mergeCell ref="C16:U16"/>
    <mergeCell ref="C17:U17"/>
    <mergeCell ref="C18:U18"/>
    <mergeCell ref="E20:U20"/>
    <mergeCell ref="K1:U1"/>
    <mergeCell ref="C12:U12"/>
    <mergeCell ref="C13:U13"/>
    <mergeCell ref="C14:U14"/>
    <mergeCell ref="C15:U15"/>
  </mergeCells>
  <pageMargins left="0.7" right="0.7" top="0.75" bottom="0.75" header="0.3" footer="0.3"/>
  <pageSetup paperSize="9" fitToHeight="0" orientation="landscape" horizontalDpi="300" verticalDpi="300"/>
  <headerFooter scaleWithDoc="0" alignWithMargins="0">
    <oddHeader>&amp;C&amp;"Arial"&amp;8TABLE EA.46</oddHeader>
    <oddFooter>&amp;L&amp;"Arial"&amp;8REPORT ON
GOVERNMENT
SERVICES 2022&amp;R&amp;"Arial"&amp;8HEALTH SECTOR
OVERVIEW
PAGE &amp;B&amp;P&amp;B</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U22"/>
  <sheetViews>
    <sheetView showGridLines="0" workbookViewId="0"/>
  </sheetViews>
  <sheetFormatPr defaultColWidth="11.42578125" defaultRowHeight="12.75" x14ac:dyDescent="0.2"/>
  <cols>
    <col min="1" max="11" width="1.85546875" customWidth="1"/>
    <col min="12" max="12" width="5.42578125" customWidth="1"/>
    <col min="13" max="20" width="6.85546875" customWidth="1"/>
    <col min="21" max="21" width="8" customWidth="1"/>
  </cols>
  <sheetData>
    <row r="1" spans="1:21" ht="33.950000000000003" customHeight="1" x14ac:dyDescent="0.2">
      <c r="A1" s="8" t="s">
        <v>981</v>
      </c>
      <c r="B1" s="8"/>
      <c r="C1" s="8"/>
      <c r="D1" s="8"/>
      <c r="E1" s="8"/>
      <c r="F1" s="8"/>
      <c r="G1" s="8"/>
      <c r="H1" s="8"/>
      <c r="I1" s="8"/>
      <c r="J1" s="8"/>
      <c r="K1" s="352" t="s">
        <v>982</v>
      </c>
      <c r="L1" s="353"/>
      <c r="M1" s="353"/>
      <c r="N1" s="353"/>
      <c r="O1" s="353"/>
      <c r="P1" s="353"/>
      <c r="Q1" s="353"/>
      <c r="R1" s="353"/>
      <c r="S1" s="353"/>
      <c r="T1" s="353"/>
      <c r="U1" s="353"/>
    </row>
    <row r="2" spans="1:21" ht="16.5" customHeight="1" x14ac:dyDescent="0.2">
      <c r="A2" s="11"/>
      <c r="B2" s="11"/>
      <c r="C2" s="11"/>
      <c r="D2" s="11"/>
      <c r="E2" s="11"/>
      <c r="F2" s="11"/>
      <c r="G2" s="11"/>
      <c r="H2" s="11"/>
      <c r="I2" s="11"/>
      <c r="J2" s="11"/>
      <c r="K2" s="11"/>
      <c r="L2" s="12" t="s">
        <v>59</v>
      </c>
      <c r="M2" s="105" t="s">
        <v>983</v>
      </c>
      <c r="N2" s="105" t="s">
        <v>984</v>
      </c>
      <c r="O2" s="105" t="s">
        <v>985</v>
      </c>
      <c r="P2" s="105" t="s">
        <v>986</v>
      </c>
      <c r="Q2" s="105" t="s">
        <v>987</v>
      </c>
      <c r="R2" s="105" t="s">
        <v>988</v>
      </c>
      <c r="S2" s="105" t="s">
        <v>989</v>
      </c>
      <c r="T2" s="105" t="s">
        <v>990</v>
      </c>
      <c r="U2" s="105" t="s">
        <v>991</v>
      </c>
    </row>
    <row r="3" spans="1:21" ht="16.5" customHeight="1" x14ac:dyDescent="0.2">
      <c r="A3" s="7" t="s">
        <v>513</v>
      </c>
      <c r="B3" s="7"/>
      <c r="C3" s="7"/>
      <c r="D3" s="7"/>
      <c r="E3" s="7"/>
      <c r="F3" s="7"/>
      <c r="G3" s="7"/>
      <c r="H3" s="7"/>
      <c r="I3" s="7"/>
      <c r="J3" s="7"/>
      <c r="K3" s="7"/>
      <c r="L3" s="9"/>
      <c r="M3" s="10"/>
      <c r="N3" s="10"/>
      <c r="O3" s="10"/>
      <c r="P3" s="10"/>
      <c r="Q3" s="10"/>
      <c r="R3" s="10"/>
      <c r="S3" s="10"/>
      <c r="T3" s="10"/>
      <c r="U3" s="10"/>
    </row>
    <row r="4" spans="1:21" ht="16.5" customHeight="1" x14ac:dyDescent="0.2">
      <c r="A4" s="7"/>
      <c r="B4" s="7" t="s">
        <v>928</v>
      </c>
      <c r="C4" s="7"/>
      <c r="D4" s="7"/>
      <c r="E4" s="7"/>
      <c r="F4" s="7"/>
      <c r="G4" s="7"/>
      <c r="H4" s="7"/>
      <c r="I4" s="7"/>
      <c r="J4" s="7"/>
      <c r="K4" s="7"/>
      <c r="L4" s="9" t="s">
        <v>72</v>
      </c>
      <c r="M4" s="339">
        <v>10.9</v>
      </c>
      <c r="N4" s="340">
        <v>7.4</v>
      </c>
      <c r="O4" s="340">
        <v>3.4</v>
      </c>
      <c r="P4" s="340">
        <v>8.6999999999999993</v>
      </c>
      <c r="Q4" s="340">
        <v>9</v>
      </c>
      <c r="R4" s="340" t="s">
        <v>148</v>
      </c>
      <c r="S4" s="339">
        <v>11.1</v>
      </c>
      <c r="T4" s="340" t="s">
        <v>148</v>
      </c>
      <c r="U4" s="340">
        <v>7.8</v>
      </c>
    </row>
    <row r="5" spans="1:21" ht="16.5" customHeight="1" x14ac:dyDescent="0.2">
      <c r="A5" s="7"/>
      <c r="B5" s="7" t="s">
        <v>929</v>
      </c>
      <c r="C5" s="7"/>
      <c r="D5" s="7"/>
      <c r="E5" s="7"/>
      <c r="F5" s="7"/>
      <c r="G5" s="7"/>
      <c r="H5" s="7"/>
      <c r="I5" s="7"/>
      <c r="J5" s="7"/>
      <c r="K5" s="7"/>
      <c r="L5" s="9" t="s">
        <v>72</v>
      </c>
      <c r="M5" s="339">
        <v>32</v>
      </c>
      <c r="N5" s="339">
        <v>40.200000000000003</v>
      </c>
      <c r="O5" s="339">
        <v>25.5</v>
      </c>
      <c r="P5" s="339">
        <v>25.7</v>
      </c>
      <c r="Q5" s="339">
        <v>40.5</v>
      </c>
      <c r="R5" s="339">
        <v>21.3</v>
      </c>
      <c r="S5" s="339">
        <v>26.1</v>
      </c>
      <c r="T5" s="339">
        <v>41.6</v>
      </c>
      <c r="U5" s="339">
        <v>32.299999999999997</v>
      </c>
    </row>
    <row r="6" spans="1:21" ht="16.5" customHeight="1" x14ac:dyDescent="0.2">
      <c r="A6" s="7"/>
      <c r="B6" s="7" t="s">
        <v>930</v>
      </c>
      <c r="C6" s="7"/>
      <c r="D6" s="7"/>
      <c r="E6" s="7"/>
      <c r="F6" s="7"/>
      <c r="G6" s="7"/>
      <c r="H6" s="7"/>
      <c r="I6" s="7"/>
      <c r="J6" s="7"/>
      <c r="K6" s="7"/>
      <c r="L6" s="9" t="s">
        <v>72</v>
      </c>
      <c r="M6" s="339">
        <v>19.7</v>
      </c>
      <c r="N6" s="339">
        <v>17.399999999999999</v>
      </c>
      <c r="O6" s="339">
        <v>21.3</v>
      </c>
      <c r="P6" s="339">
        <v>24</v>
      </c>
      <c r="Q6" s="339">
        <v>19.5</v>
      </c>
      <c r="R6" s="339">
        <v>19.399999999999999</v>
      </c>
      <c r="S6" s="339">
        <v>22.1</v>
      </c>
      <c r="T6" s="339">
        <v>24</v>
      </c>
      <c r="U6" s="339">
        <v>20.2</v>
      </c>
    </row>
    <row r="7" spans="1:21" ht="16.5" customHeight="1" x14ac:dyDescent="0.2">
      <c r="A7" s="7"/>
      <c r="B7" s="7" t="s">
        <v>931</v>
      </c>
      <c r="C7" s="7"/>
      <c r="D7" s="7"/>
      <c r="E7" s="7"/>
      <c r="F7" s="7"/>
      <c r="G7" s="7"/>
      <c r="H7" s="7"/>
      <c r="I7" s="7"/>
      <c r="J7" s="7"/>
      <c r="K7" s="7"/>
      <c r="L7" s="9" t="s">
        <v>72</v>
      </c>
      <c r="M7" s="339">
        <v>17.7</v>
      </c>
      <c r="N7" s="339">
        <v>14.9</v>
      </c>
      <c r="O7" s="339">
        <v>22.9</v>
      </c>
      <c r="P7" s="339">
        <v>19.899999999999999</v>
      </c>
      <c r="Q7" s="339">
        <v>15.1</v>
      </c>
      <c r="R7" s="339">
        <v>29.6</v>
      </c>
      <c r="S7" s="339">
        <v>23.2</v>
      </c>
      <c r="T7" s="339">
        <v>21.9</v>
      </c>
      <c r="U7" s="339">
        <v>18.600000000000001</v>
      </c>
    </row>
    <row r="8" spans="1:21" ht="16.5" customHeight="1" x14ac:dyDescent="0.2">
      <c r="A8" s="7"/>
      <c r="B8" s="7" t="s">
        <v>932</v>
      </c>
      <c r="C8" s="7"/>
      <c r="D8" s="7"/>
      <c r="E8" s="7"/>
      <c r="F8" s="7"/>
      <c r="G8" s="7"/>
      <c r="H8" s="7"/>
      <c r="I8" s="7"/>
      <c r="J8" s="7"/>
      <c r="K8" s="7"/>
      <c r="L8" s="9" t="s">
        <v>72</v>
      </c>
      <c r="M8" s="339">
        <v>16.8</v>
      </c>
      <c r="N8" s="339">
        <v>15.8</v>
      </c>
      <c r="O8" s="339">
        <v>23.2</v>
      </c>
      <c r="P8" s="339">
        <v>18.399999999999999</v>
      </c>
      <c r="Q8" s="339">
        <v>13.5</v>
      </c>
      <c r="R8" s="339">
        <v>26.3</v>
      </c>
      <c r="S8" s="339">
        <v>15</v>
      </c>
      <c r="T8" s="339">
        <v>10</v>
      </c>
      <c r="U8" s="339">
        <v>17.8</v>
      </c>
    </row>
    <row r="9" spans="1:21" ht="16.5" customHeight="1" x14ac:dyDescent="0.2">
      <c r="A9" s="7"/>
      <c r="B9" s="7" t="s">
        <v>933</v>
      </c>
      <c r="C9" s="7"/>
      <c r="D9" s="7"/>
      <c r="E9" s="7"/>
      <c r="F9" s="7"/>
      <c r="G9" s="7"/>
      <c r="H9" s="7"/>
      <c r="I9" s="7"/>
      <c r="J9" s="7"/>
      <c r="K9" s="7"/>
      <c r="L9" s="9" t="s">
        <v>72</v>
      </c>
      <c r="M9" s="340">
        <v>2.8</v>
      </c>
      <c r="N9" s="340">
        <v>4.2</v>
      </c>
      <c r="O9" s="340">
        <v>3.6</v>
      </c>
      <c r="P9" s="340">
        <v>3.4</v>
      </c>
      <c r="Q9" s="340">
        <v>2.4</v>
      </c>
      <c r="R9" s="340">
        <v>3.4</v>
      </c>
      <c r="S9" s="340">
        <v>2.5</v>
      </c>
      <c r="T9" s="340">
        <v>2.5</v>
      </c>
      <c r="U9" s="340">
        <v>3.3</v>
      </c>
    </row>
    <row r="10" spans="1:21" ht="16.5" customHeight="1" x14ac:dyDescent="0.2">
      <c r="A10" s="13"/>
      <c r="B10" s="13" t="s">
        <v>934</v>
      </c>
      <c r="C10" s="13"/>
      <c r="D10" s="13"/>
      <c r="E10" s="13"/>
      <c r="F10" s="13"/>
      <c r="G10" s="13"/>
      <c r="H10" s="13"/>
      <c r="I10" s="13"/>
      <c r="J10" s="13"/>
      <c r="K10" s="13"/>
      <c r="L10" s="14" t="s">
        <v>72</v>
      </c>
      <c r="M10" s="341">
        <v>100</v>
      </c>
      <c r="N10" s="341">
        <v>100</v>
      </c>
      <c r="O10" s="341">
        <v>100</v>
      </c>
      <c r="P10" s="341">
        <v>100</v>
      </c>
      <c r="Q10" s="341">
        <v>100</v>
      </c>
      <c r="R10" s="341">
        <v>100</v>
      </c>
      <c r="S10" s="341">
        <v>100</v>
      </c>
      <c r="T10" s="341">
        <v>100</v>
      </c>
      <c r="U10" s="341">
        <v>100</v>
      </c>
    </row>
    <row r="11" spans="1:21" ht="4.5" customHeight="1" x14ac:dyDescent="0.2">
      <c r="A11" s="25"/>
      <c r="B11" s="25"/>
      <c r="C11" s="2"/>
      <c r="D11" s="2"/>
      <c r="E11" s="2"/>
      <c r="F11" s="2"/>
      <c r="G11" s="2"/>
      <c r="H11" s="2"/>
      <c r="I11" s="2"/>
      <c r="J11" s="2"/>
      <c r="K11" s="2"/>
      <c r="L11" s="2"/>
      <c r="M11" s="2"/>
      <c r="N11" s="2"/>
      <c r="O11" s="2"/>
      <c r="P11" s="2"/>
      <c r="Q11" s="2"/>
      <c r="R11" s="2"/>
      <c r="S11" s="2"/>
      <c r="T11" s="2"/>
      <c r="U11" s="2"/>
    </row>
    <row r="12" spans="1:21" ht="16.5" customHeight="1" x14ac:dyDescent="0.2">
      <c r="A12" s="25"/>
      <c r="B12" s="25"/>
      <c r="C12" s="345" t="s">
        <v>992</v>
      </c>
      <c r="D12" s="345"/>
      <c r="E12" s="345"/>
      <c r="F12" s="345"/>
      <c r="G12" s="345"/>
      <c r="H12" s="345"/>
      <c r="I12" s="345"/>
      <c r="J12" s="345"/>
      <c r="K12" s="345"/>
      <c r="L12" s="345"/>
      <c r="M12" s="345"/>
      <c r="N12" s="345"/>
      <c r="O12" s="345"/>
      <c r="P12" s="345"/>
      <c r="Q12" s="345"/>
      <c r="R12" s="345"/>
      <c r="S12" s="345"/>
      <c r="T12" s="345"/>
      <c r="U12" s="345"/>
    </row>
    <row r="13" spans="1:21" ht="4.5" customHeight="1" x14ac:dyDescent="0.2">
      <c r="A13" s="25"/>
      <c r="B13" s="25"/>
      <c r="C13" s="2"/>
      <c r="D13" s="2"/>
      <c r="E13" s="2"/>
      <c r="F13" s="2"/>
      <c r="G13" s="2"/>
      <c r="H13" s="2"/>
      <c r="I13" s="2"/>
      <c r="J13" s="2"/>
      <c r="K13" s="2"/>
      <c r="L13" s="2"/>
      <c r="M13" s="2"/>
      <c r="N13" s="2"/>
      <c r="O13" s="2"/>
      <c r="P13" s="2"/>
      <c r="Q13" s="2"/>
      <c r="R13" s="2"/>
      <c r="S13" s="2"/>
      <c r="T13" s="2"/>
      <c r="U13" s="2"/>
    </row>
    <row r="14" spans="1:21" ht="16.5" customHeight="1" x14ac:dyDescent="0.2">
      <c r="A14" s="25" t="s">
        <v>79</v>
      </c>
      <c r="B14" s="25"/>
      <c r="C14" s="345" t="s">
        <v>935</v>
      </c>
      <c r="D14" s="345"/>
      <c r="E14" s="345"/>
      <c r="F14" s="345"/>
      <c r="G14" s="345"/>
      <c r="H14" s="345"/>
      <c r="I14" s="345"/>
      <c r="J14" s="345"/>
      <c r="K14" s="345"/>
      <c r="L14" s="345"/>
      <c r="M14" s="345"/>
      <c r="N14" s="345"/>
      <c r="O14" s="345"/>
      <c r="P14" s="345"/>
      <c r="Q14" s="345"/>
      <c r="R14" s="345"/>
      <c r="S14" s="345"/>
      <c r="T14" s="345"/>
      <c r="U14" s="345"/>
    </row>
    <row r="15" spans="1:21" ht="29.45" customHeight="1" x14ac:dyDescent="0.2">
      <c r="A15" s="25" t="s">
        <v>80</v>
      </c>
      <c r="B15" s="25"/>
      <c r="C15" s="345" t="s">
        <v>993</v>
      </c>
      <c r="D15" s="345"/>
      <c r="E15" s="345"/>
      <c r="F15" s="345"/>
      <c r="G15" s="345"/>
      <c r="H15" s="345"/>
      <c r="I15" s="345"/>
      <c r="J15" s="345"/>
      <c r="K15" s="345"/>
      <c r="L15" s="345"/>
      <c r="M15" s="345"/>
      <c r="N15" s="345"/>
      <c r="O15" s="345"/>
      <c r="P15" s="345"/>
      <c r="Q15" s="345"/>
      <c r="R15" s="345"/>
      <c r="S15" s="345"/>
      <c r="T15" s="345"/>
      <c r="U15" s="345"/>
    </row>
    <row r="16" spans="1:21" ht="29.45" customHeight="1" x14ac:dyDescent="0.2">
      <c r="A16" s="25" t="s">
        <v>81</v>
      </c>
      <c r="B16" s="25"/>
      <c r="C16" s="345" t="s">
        <v>936</v>
      </c>
      <c r="D16" s="345"/>
      <c r="E16" s="345"/>
      <c r="F16" s="345"/>
      <c r="G16" s="345"/>
      <c r="H16" s="345"/>
      <c r="I16" s="345"/>
      <c r="J16" s="345"/>
      <c r="K16" s="345"/>
      <c r="L16" s="345"/>
      <c r="M16" s="345"/>
      <c r="N16" s="345"/>
      <c r="O16" s="345"/>
      <c r="P16" s="345"/>
      <c r="Q16" s="345"/>
      <c r="R16" s="345"/>
      <c r="S16" s="345"/>
      <c r="T16" s="345"/>
      <c r="U16" s="345"/>
    </row>
    <row r="17" spans="1:21" ht="55.15" customHeight="1" x14ac:dyDescent="0.2">
      <c r="A17" s="25" t="s">
        <v>82</v>
      </c>
      <c r="B17" s="25"/>
      <c r="C17" s="345" t="s">
        <v>937</v>
      </c>
      <c r="D17" s="345"/>
      <c r="E17" s="345"/>
      <c r="F17" s="345"/>
      <c r="G17" s="345"/>
      <c r="H17" s="345"/>
      <c r="I17" s="345"/>
      <c r="J17" s="345"/>
      <c r="K17" s="345"/>
      <c r="L17" s="345"/>
      <c r="M17" s="345"/>
      <c r="N17" s="345"/>
      <c r="O17" s="345"/>
      <c r="P17" s="345"/>
      <c r="Q17" s="345"/>
      <c r="R17" s="345"/>
      <c r="S17" s="345"/>
      <c r="T17" s="345"/>
      <c r="U17" s="345"/>
    </row>
    <row r="18" spans="1:21" ht="16.5" customHeight="1" x14ac:dyDescent="0.2">
      <c r="A18" s="25" t="s">
        <v>83</v>
      </c>
      <c r="B18" s="25"/>
      <c r="C18" s="345" t="s">
        <v>953</v>
      </c>
      <c r="D18" s="345"/>
      <c r="E18" s="345"/>
      <c r="F18" s="345"/>
      <c r="G18" s="345"/>
      <c r="H18" s="345"/>
      <c r="I18" s="345"/>
      <c r="J18" s="345"/>
      <c r="K18" s="345"/>
      <c r="L18" s="345"/>
      <c r="M18" s="345"/>
      <c r="N18" s="345"/>
      <c r="O18" s="345"/>
      <c r="P18" s="345"/>
      <c r="Q18" s="345"/>
      <c r="R18" s="345"/>
      <c r="S18" s="345"/>
      <c r="T18" s="345"/>
      <c r="U18" s="345"/>
    </row>
    <row r="19" spans="1:21" ht="16.5" customHeight="1" x14ac:dyDescent="0.2">
      <c r="A19" s="25" t="s">
        <v>84</v>
      </c>
      <c r="B19" s="25"/>
      <c r="C19" s="345" t="s">
        <v>939</v>
      </c>
      <c r="D19" s="345"/>
      <c r="E19" s="345"/>
      <c r="F19" s="345"/>
      <c r="G19" s="345"/>
      <c r="H19" s="345"/>
      <c r="I19" s="345"/>
      <c r="J19" s="345"/>
      <c r="K19" s="345"/>
      <c r="L19" s="345"/>
      <c r="M19" s="345"/>
      <c r="N19" s="345"/>
      <c r="O19" s="345"/>
      <c r="P19" s="345"/>
      <c r="Q19" s="345"/>
      <c r="R19" s="345"/>
      <c r="S19" s="345"/>
      <c r="T19" s="345"/>
      <c r="U19" s="345"/>
    </row>
    <row r="20" spans="1:21" ht="29.45" customHeight="1" x14ac:dyDescent="0.2">
      <c r="A20" s="25"/>
      <c r="B20" s="25"/>
      <c r="C20" s="345" t="s">
        <v>940</v>
      </c>
      <c r="D20" s="345"/>
      <c r="E20" s="345"/>
      <c r="F20" s="345"/>
      <c r="G20" s="345"/>
      <c r="H20" s="345"/>
      <c r="I20" s="345"/>
      <c r="J20" s="345"/>
      <c r="K20" s="345"/>
      <c r="L20" s="345"/>
      <c r="M20" s="345"/>
      <c r="N20" s="345"/>
      <c r="O20" s="345"/>
      <c r="P20" s="345"/>
      <c r="Q20" s="345"/>
      <c r="R20" s="345"/>
      <c r="S20" s="345"/>
      <c r="T20" s="345"/>
      <c r="U20" s="345"/>
    </row>
    <row r="21" spans="1:21" ht="4.5" customHeight="1" x14ac:dyDescent="0.2"/>
    <row r="22" spans="1:21" ht="29.45" customHeight="1" x14ac:dyDescent="0.2">
      <c r="A22" s="26" t="s">
        <v>95</v>
      </c>
      <c r="B22" s="25"/>
      <c r="C22" s="25"/>
      <c r="D22" s="25"/>
      <c r="E22" s="345" t="s">
        <v>994</v>
      </c>
      <c r="F22" s="345"/>
      <c r="G22" s="345"/>
      <c r="H22" s="345"/>
      <c r="I22" s="345"/>
      <c r="J22" s="345"/>
      <c r="K22" s="345"/>
      <c r="L22" s="345"/>
      <c r="M22" s="345"/>
      <c r="N22" s="345"/>
      <c r="O22" s="345"/>
      <c r="P22" s="345"/>
      <c r="Q22" s="345"/>
      <c r="R22" s="345"/>
      <c r="S22" s="345"/>
      <c r="T22" s="345"/>
      <c r="U22" s="345"/>
    </row>
  </sheetData>
  <mergeCells count="10">
    <mergeCell ref="C17:U17"/>
    <mergeCell ref="C18:U18"/>
    <mergeCell ref="C19:U19"/>
    <mergeCell ref="C20:U20"/>
    <mergeCell ref="E22:U22"/>
    <mergeCell ref="K1:U1"/>
    <mergeCell ref="C12:U12"/>
    <mergeCell ref="C14:U14"/>
    <mergeCell ref="C15:U15"/>
    <mergeCell ref="C16:U16"/>
  </mergeCells>
  <pageMargins left="0.7" right="0.7" top="0.75" bottom="0.75" header="0.3" footer="0.3"/>
  <pageSetup paperSize="9" fitToHeight="0" orientation="landscape" horizontalDpi="300" verticalDpi="300"/>
  <headerFooter scaleWithDoc="0" alignWithMargins="0">
    <oddHeader>&amp;C&amp;"Arial"&amp;8TABLE EA.47</oddHeader>
    <oddFooter>&amp;L&amp;"Arial"&amp;8REPORT ON
GOVERNMENT
SERVICES 2022&amp;R&amp;"Arial"&amp;8HEALTH SECTOR
OVERVIEW
PAGE &amp;B&amp;P&amp;B</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117"/>
  <sheetViews>
    <sheetView showGridLines="0" workbookViewId="0"/>
  </sheetViews>
  <sheetFormatPr defaultColWidth="11.42578125" defaultRowHeight="12.75" x14ac:dyDescent="0.2"/>
  <cols>
    <col min="1" max="10" width="1.85546875" customWidth="1"/>
    <col min="11" max="11" width="5.85546875" customWidth="1"/>
    <col min="12" max="12" width="7.42578125" customWidth="1"/>
    <col min="13" max="13" width="6.5703125" customWidth="1"/>
    <col min="14" max="14" width="6" customWidth="1"/>
    <col min="15" max="15" width="6.5703125" customWidth="1"/>
    <col min="16" max="16" width="6" customWidth="1"/>
    <col min="17" max="17" width="6.5703125" customWidth="1"/>
    <col min="18" max="18" width="6" customWidth="1"/>
    <col min="19" max="19" width="6.5703125" customWidth="1"/>
    <col min="20" max="20" width="6" customWidth="1"/>
    <col min="21" max="21" width="6.5703125" customWidth="1"/>
    <col min="22" max="22" width="6" customWidth="1"/>
    <col min="23" max="23" width="6.5703125" customWidth="1"/>
    <col min="24" max="24" width="6" customWidth="1"/>
    <col min="25" max="25" width="6.5703125" customWidth="1"/>
    <col min="26" max="26" width="6" customWidth="1"/>
    <col min="27" max="27" width="6.5703125" customWidth="1"/>
    <col min="28" max="28" width="6" customWidth="1"/>
    <col min="29" max="29" width="6.5703125" customWidth="1"/>
    <col min="30" max="30" width="6" customWidth="1"/>
  </cols>
  <sheetData>
    <row r="1" spans="1:30" ht="17.45" customHeight="1" x14ac:dyDescent="0.2">
      <c r="A1" s="8" t="s">
        <v>163</v>
      </c>
      <c r="B1" s="8"/>
      <c r="C1" s="8"/>
      <c r="D1" s="8"/>
      <c r="E1" s="8"/>
      <c r="F1" s="8"/>
      <c r="G1" s="8"/>
      <c r="H1" s="8"/>
      <c r="I1" s="8"/>
      <c r="J1" s="8"/>
      <c r="K1" s="352" t="s">
        <v>164</v>
      </c>
      <c r="L1" s="353"/>
      <c r="M1" s="353"/>
      <c r="N1" s="353"/>
      <c r="O1" s="353"/>
      <c r="P1" s="353"/>
      <c r="Q1" s="353"/>
      <c r="R1" s="353"/>
      <c r="S1" s="353"/>
      <c r="T1" s="353"/>
      <c r="U1" s="353"/>
      <c r="V1" s="353"/>
      <c r="W1" s="353"/>
      <c r="X1" s="353"/>
      <c r="Y1" s="353"/>
      <c r="Z1" s="353"/>
      <c r="AA1" s="353"/>
      <c r="AB1" s="353"/>
      <c r="AC1" s="353"/>
      <c r="AD1" s="353"/>
    </row>
    <row r="2" spans="1:30" ht="16.5" customHeight="1" x14ac:dyDescent="0.2">
      <c r="A2" s="11"/>
      <c r="B2" s="11"/>
      <c r="C2" s="11"/>
      <c r="D2" s="11"/>
      <c r="E2" s="11"/>
      <c r="F2" s="11"/>
      <c r="G2" s="11"/>
      <c r="H2" s="11"/>
      <c r="I2" s="11"/>
      <c r="J2" s="11"/>
      <c r="K2" s="11"/>
      <c r="L2" s="12" t="s">
        <v>59</v>
      </c>
      <c r="M2" s="349" t="s">
        <v>165</v>
      </c>
      <c r="N2" s="350"/>
      <c r="O2" s="349" t="s">
        <v>166</v>
      </c>
      <c r="P2" s="350"/>
      <c r="Q2" s="349" t="s">
        <v>167</v>
      </c>
      <c r="R2" s="350"/>
      <c r="S2" s="349" t="s">
        <v>168</v>
      </c>
      <c r="T2" s="350"/>
      <c r="U2" s="349" t="s">
        <v>169</v>
      </c>
      <c r="V2" s="350"/>
      <c r="W2" s="349" t="s">
        <v>170</v>
      </c>
      <c r="X2" s="350"/>
      <c r="Y2" s="349" t="s">
        <v>171</v>
      </c>
      <c r="Z2" s="350"/>
      <c r="AA2" s="349" t="s">
        <v>172</v>
      </c>
      <c r="AB2" s="350"/>
      <c r="AC2" s="349" t="s">
        <v>173</v>
      </c>
      <c r="AD2" s="350"/>
    </row>
    <row r="3" spans="1:30" ht="16.5" customHeight="1" x14ac:dyDescent="0.2">
      <c r="A3" s="7" t="s">
        <v>137</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174</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
      <c r="A5" s="7"/>
      <c r="B5" s="7"/>
      <c r="C5" s="7" t="s">
        <v>175</v>
      </c>
      <c r="D5" s="7"/>
      <c r="E5" s="7"/>
      <c r="F5" s="7"/>
      <c r="G5" s="7"/>
      <c r="H5" s="7"/>
      <c r="I5" s="7"/>
      <c r="J5" s="7"/>
      <c r="K5" s="7"/>
      <c r="L5" s="9" t="s">
        <v>140</v>
      </c>
      <c r="M5" s="51">
        <v>63.3</v>
      </c>
      <c r="N5" s="54">
        <v>2.5</v>
      </c>
      <c r="O5" s="51">
        <v>67.099999999999994</v>
      </c>
      <c r="P5" s="54">
        <v>2.5</v>
      </c>
      <c r="Q5" s="51">
        <v>64.400000000000006</v>
      </c>
      <c r="R5" s="54">
        <v>2.7</v>
      </c>
      <c r="S5" s="51">
        <v>65.099999999999994</v>
      </c>
      <c r="T5" s="54">
        <v>3.3</v>
      </c>
      <c r="U5" s="51">
        <v>67.7</v>
      </c>
      <c r="V5" s="54">
        <v>2.4</v>
      </c>
      <c r="W5" s="52" t="s">
        <v>176</v>
      </c>
      <c r="X5" s="7"/>
      <c r="Y5" s="51">
        <v>64.2</v>
      </c>
      <c r="Z5" s="54">
        <v>3.4</v>
      </c>
      <c r="AA5" s="52" t="s">
        <v>176</v>
      </c>
      <c r="AB5" s="7"/>
      <c r="AC5" s="51">
        <v>65</v>
      </c>
      <c r="AD5" s="54">
        <v>1</v>
      </c>
    </row>
    <row r="6" spans="1:30" ht="16.5" customHeight="1" x14ac:dyDescent="0.2">
      <c r="A6" s="7"/>
      <c r="B6" s="7"/>
      <c r="C6" s="7"/>
      <c r="D6" s="7" t="s">
        <v>141</v>
      </c>
      <c r="E6" s="7"/>
      <c r="F6" s="7"/>
      <c r="G6" s="7"/>
      <c r="H6" s="7"/>
      <c r="I6" s="7"/>
      <c r="J6" s="7"/>
      <c r="K6" s="7"/>
      <c r="L6" s="9" t="s">
        <v>140</v>
      </c>
      <c r="M6" s="49">
        <v>2</v>
      </c>
      <c r="N6" s="7"/>
      <c r="O6" s="49">
        <v>1.9</v>
      </c>
      <c r="P6" s="7"/>
      <c r="Q6" s="49">
        <v>2.1</v>
      </c>
      <c r="R6" s="7"/>
      <c r="S6" s="49">
        <v>2.6</v>
      </c>
      <c r="T6" s="7"/>
      <c r="U6" s="49">
        <v>1.8</v>
      </c>
      <c r="V6" s="7"/>
      <c r="W6" s="52" t="s">
        <v>176</v>
      </c>
      <c r="X6" s="7"/>
      <c r="Y6" s="49">
        <v>2.7</v>
      </c>
      <c r="Z6" s="7"/>
      <c r="AA6" s="52" t="s">
        <v>176</v>
      </c>
      <c r="AB6" s="7"/>
      <c r="AC6" s="49">
        <v>0.8</v>
      </c>
      <c r="AD6" s="7"/>
    </row>
    <row r="7" spans="1:30" ht="16.5" customHeight="1" x14ac:dyDescent="0.2">
      <c r="A7" s="7"/>
      <c r="B7" s="7"/>
      <c r="C7" s="7" t="s">
        <v>177</v>
      </c>
      <c r="D7" s="7"/>
      <c r="E7" s="7"/>
      <c r="F7" s="7"/>
      <c r="G7" s="7"/>
      <c r="H7" s="7"/>
      <c r="I7" s="7"/>
      <c r="J7" s="7"/>
      <c r="K7" s="7"/>
      <c r="L7" s="9" t="s">
        <v>140</v>
      </c>
      <c r="M7" s="51">
        <v>72.599999999999994</v>
      </c>
      <c r="N7" s="54">
        <v>4.2</v>
      </c>
      <c r="O7" s="51">
        <v>72.7</v>
      </c>
      <c r="P7" s="54">
        <v>5.0999999999999996</v>
      </c>
      <c r="Q7" s="51">
        <v>67</v>
      </c>
      <c r="R7" s="54">
        <v>5.4</v>
      </c>
      <c r="S7" s="51">
        <v>67.099999999999994</v>
      </c>
      <c r="T7" s="54">
        <v>7.9</v>
      </c>
      <c r="U7" s="51">
        <v>69.099999999999994</v>
      </c>
      <c r="V7" s="54">
        <v>4.3</v>
      </c>
      <c r="W7" s="51">
        <v>66.400000000000006</v>
      </c>
      <c r="X7" s="54">
        <v>2.2000000000000002</v>
      </c>
      <c r="Y7" s="49" t="s">
        <v>148</v>
      </c>
      <c r="Z7" s="7"/>
      <c r="AA7" s="52" t="s">
        <v>176</v>
      </c>
      <c r="AB7" s="7"/>
      <c r="AC7" s="51">
        <v>71</v>
      </c>
      <c r="AD7" s="54">
        <v>1.8</v>
      </c>
    </row>
    <row r="8" spans="1:30" ht="16.5" customHeight="1" x14ac:dyDescent="0.2">
      <c r="A8" s="7"/>
      <c r="B8" s="7"/>
      <c r="C8" s="7"/>
      <c r="D8" s="7" t="s">
        <v>141</v>
      </c>
      <c r="E8" s="7"/>
      <c r="F8" s="7"/>
      <c r="G8" s="7"/>
      <c r="H8" s="7"/>
      <c r="I8" s="7"/>
      <c r="J8" s="7"/>
      <c r="K8" s="7"/>
      <c r="L8" s="9" t="s">
        <v>140</v>
      </c>
      <c r="M8" s="49">
        <v>2.9</v>
      </c>
      <c r="N8" s="7"/>
      <c r="O8" s="49">
        <v>3.6</v>
      </c>
      <c r="P8" s="7"/>
      <c r="Q8" s="49">
        <v>4</v>
      </c>
      <c r="R8" s="7"/>
      <c r="S8" s="49">
        <v>5.4</v>
      </c>
      <c r="T8" s="7"/>
      <c r="U8" s="49">
        <v>3.1</v>
      </c>
      <c r="V8" s="7"/>
      <c r="W8" s="49">
        <v>1.7</v>
      </c>
      <c r="X8" s="7"/>
      <c r="Y8" s="49" t="s">
        <v>148</v>
      </c>
      <c r="Z8" s="7"/>
      <c r="AA8" s="52" t="s">
        <v>176</v>
      </c>
      <c r="AB8" s="7"/>
      <c r="AC8" s="49">
        <v>1.3</v>
      </c>
      <c r="AD8" s="7"/>
    </row>
    <row r="9" spans="1:30" ht="16.5" customHeight="1" x14ac:dyDescent="0.2">
      <c r="A9" s="7"/>
      <c r="B9" s="7"/>
      <c r="C9" s="7" t="s">
        <v>178</v>
      </c>
      <c r="D9" s="7"/>
      <c r="E9" s="7"/>
      <c r="F9" s="7"/>
      <c r="G9" s="7"/>
      <c r="H9" s="7"/>
      <c r="I9" s="7"/>
      <c r="J9" s="7"/>
      <c r="K9" s="7"/>
      <c r="L9" s="9" t="s">
        <v>140</v>
      </c>
      <c r="M9" s="52" t="s">
        <v>150</v>
      </c>
      <c r="N9" s="7"/>
      <c r="O9" s="52" t="s">
        <v>150</v>
      </c>
      <c r="P9" s="7"/>
      <c r="Q9" s="52" t="s">
        <v>150</v>
      </c>
      <c r="R9" s="7"/>
      <c r="S9" s="52" t="s">
        <v>150</v>
      </c>
      <c r="T9" s="7"/>
      <c r="U9" s="52" t="s">
        <v>150</v>
      </c>
      <c r="V9" s="7"/>
      <c r="W9" s="52" t="s">
        <v>150</v>
      </c>
      <c r="X9" s="7"/>
      <c r="Y9" s="52" t="s">
        <v>176</v>
      </c>
      <c r="Z9" s="7"/>
      <c r="AA9" s="52" t="s">
        <v>150</v>
      </c>
      <c r="AB9" s="7"/>
      <c r="AC9" s="51">
        <v>70.099999999999994</v>
      </c>
      <c r="AD9" s="54">
        <v>3.2</v>
      </c>
    </row>
    <row r="10" spans="1:30" ht="16.5" customHeight="1" x14ac:dyDescent="0.2">
      <c r="A10" s="7"/>
      <c r="B10" s="7"/>
      <c r="C10" s="7"/>
      <c r="D10" s="7" t="s">
        <v>141</v>
      </c>
      <c r="E10" s="7"/>
      <c r="F10" s="7"/>
      <c r="G10" s="7"/>
      <c r="H10" s="7"/>
      <c r="I10" s="7"/>
      <c r="J10" s="7"/>
      <c r="K10" s="7"/>
      <c r="L10" s="9" t="s">
        <v>140</v>
      </c>
      <c r="M10" s="52" t="s">
        <v>150</v>
      </c>
      <c r="N10" s="7"/>
      <c r="O10" s="52" t="s">
        <v>150</v>
      </c>
      <c r="P10" s="7"/>
      <c r="Q10" s="52" t="s">
        <v>150</v>
      </c>
      <c r="R10" s="7"/>
      <c r="S10" s="52" t="s">
        <v>150</v>
      </c>
      <c r="T10" s="7"/>
      <c r="U10" s="52" t="s">
        <v>150</v>
      </c>
      <c r="V10" s="7"/>
      <c r="W10" s="52" t="s">
        <v>150</v>
      </c>
      <c r="X10" s="7"/>
      <c r="Y10" s="52" t="s">
        <v>176</v>
      </c>
      <c r="Z10" s="7"/>
      <c r="AA10" s="52" t="s">
        <v>150</v>
      </c>
      <c r="AB10" s="7"/>
      <c r="AC10" s="49">
        <v>2.2999999999999998</v>
      </c>
      <c r="AD10" s="7"/>
    </row>
    <row r="11" spans="1:30" ht="16.5" customHeight="1" x14ac:dyDescent="0.2">
      <c r="A11" s="7"/>
      <c r="B11" s="7"/>
      <c r="C11" s="7" t="s">
        <v>179</v>
      </c>
      <c r="D11" s="7"/>
      <c r="E11" s="7"/>
      <c r="F11" s="7"/>
      <c r="G11" s="7"/>
      <c r="H11" s="7"/>
      <c r="I11" s="7"/>
      <c r="J11" s="7"/>
      <c r="K11" s="7"/>
      <c r="L11" s="9" t="s">
        <v>140</v>
      </c>
      <c r="M11" s="52" t="s">
        <v>150</v>
      </c>
      <c r="N11" s="7"/>
      <c r="O11" s="52" t="s">
        <v>150</v>
      </c>
      <c r="P11" s="7"/>
      <c r="Q11" s="52" t="s">
        <v>150</v>
      </c>
      <c r="R11" s="7"/>
      <c r="S11" s="52" t="s">
        <v>150</v>
      </c>
      <c r="T11" s="7"/>
      <c r="U11" s="52" t="s">
        <v>150</v>
      </c>
      <c r="V11" s="7"/>
      <c r="W11" s="52" t="s">
        <v>150</v>
      </c>
      <c r="X11" s="7"/>
      <c r="Y11" s="52" t="s">
        <v>176</v>
      </c>
      <c r="Z11" s="7"/>
      <c r="AA11" s="52" t="s">
        <v>150</v>
      </c>
      <c r="AB11" s="7"/>
      <c r="AC11" s="51">
        <v>70.5</v>
      </c>
      <c r="AD11" s="54">
        <v>3.3</v>
      </c>
    </row>
    <row r="12" spans="1:30" ht="16.5" customHeight="1" x14ac:dyDescent="0.2">
      <c r="A12" s="7"/>
      <c r="B12" s="7"/>
      <c r="C12" s="7"/>
      <c r="D12" s="7" t="s">
        <v>141</v>
      </c>
      <c r="E12" s="7"/>
      <c r="F12" s="7"/>
      <c r="G12" s="7"/>
      <c r="H12" s="7"/>
      <c r="I12" s="7"/>
      <c r="J12" s="7"/>
      <c r="K12" s="7"/>
      <c r="L12" s="9" t="s">
        <v>140</v>
      </c>
      <c r="M12" s="52" t="s">
        <v>150</v>
      </c>
      <c r="N12" s="7"/>
      <c r="O12" s="52" t="s">
        <v>150</v>
      </c>
      <c r="P12" s="7"/>
      <c r="Q12" s="52" t="s">
        <v>150</v>
      </c>
      <c r="R12" s="7"/>
      <c r="S12" s="52" t="s">
        <v>150</v>
      </c>
      <c r="T12" s="7"/>
      <c r="U12" s="52" t="s">
        <v>150</v>
      </c>
      <c r="V12" s="7"/>
      <c r="W12" s="52" t="s">
        <v>150</v>
      </c>
      <c r="X12" s="7"/>
      <c r="Y12" s="52" t="s">
        <v>176</v>
      </c>
      <c r="Z12" s="7"/>
      <c r="AA12" s="52" t="s">
        <v>150</v>
      </c>
      <c r="AB12" s="7"/>
      <c r="AC12" s="49">
        <v>2.4</v>
      </c>
      <c r="AD12" s="7"/>
    </row>
    <row r="13" spans="1:30" ht="16.5" customHeight="1" x14ac:dyDescent="0.2">
      <c r="A13" s="7"/>
      <c r="B13" s="7"/>
      <c r="C13" s="7" t="s">
        <v>180</v>
      </c>
      <c r="D13" s="7"/>
      <c r="E13" s="7"/>
      <c r="F13" s="7"/>
      <c r="G13" s="7"/>
      <c r="H13" s="7"/>
      <c r="I13" s="7"/>
      <c r="J13" s="7"/>
      <c r="K13" s="7"/>
      <c r="L13" s="9" t="s">
        <v>140</v>
      </c>
      <c r="M13" s="52" t="s">
        <v>181</v>
      </c>
      <c r="N13" s="7"/>
      <c r="O13" s="52" t="s">
        <v>176</v>
      </c>
      <c r="P13" s="7"/>
      <c r="Q13" s="52" t="s">
        <v>181</v>
      </c>
      <c r="R13" s="7"/>
      <c r="S13" s="52" t="s">
        <v>181</v>
      </c>
      <c r="T13" s="7"/>
      <c r="U13" s="52" t="s">
        <v>181</v>
      </c>
      <c r="V13" s="7"/>
      <c r="W13" s="52" t="s">
        <v>181</v>
      </c>
      <c r="X13" s="7"/>
      <c r="Y13" s="52" t="s">
        <v>176</v>
      </c>
      <c r="Z13" s="7"/>
      <c r="AA13" s="52" t="s">
        <v>181</v>
      </c>
      <c r="AB13" s="7"/>
      <c r="AC13" s="52" t="s">
        <v>181</v>
      </c>
      <c r="AD13" s="7"/>
    </row>
    <row r="14" spans="1:30" ht="16.5" customHeight="1" x14ac:dyDescent="0.2">
      <c r="A14" s="7"/>
      <c r="B14" s="7"/>
      <c r="C14" s="7"/>
      <c r="D14" s="7" t="s">
        <v>141</v>
      </c>
      <c r="E14" s="7"/>
      <c r="F14" s="7"/>
      <c r="G14" s="7"/>
      <c r="H14" s="7"/>
      <c r="I14" s="7"/>
      <c r="J14" s="7"/>
      <c r="K14" s="7"/>
      <c r="L14" s="9" t="s">
        <v>140</v>
      </c>
      <c r="M14" s="52" t="s">
        <v>181</v>
      </c>
      <c r="N14" s="7"/>
      <c r="O14" s="52" t="s">
        <v>176</v>
      </c>
      <c r="P14" s="7"/>
      <c r="Q14" s="52" t="s">
        <v>181</v>
      </c>
      <c r="R14" s="7"/>
      <c r="S14" s="52" t="s">
        <v>181</v>
      </c>
      <c r="T14" s="7"/>
      <c r="U14" s="52" t="s">
        <v>181</v>
      </c>
      <c r="V14" s="7"/>
      <c r="W14" s="52" t="s">
        <v>181</v>
      </c>
      <c r="X14" s="7"/>
      <c r="Y14" s="52" t="s">
        <v>176</v>
      </c>
      <c r="Z14" s="7"/>
      <c r="AA14" s="52" t="s">
        <v>181</v>
      </c>
      <c r="AB14" s="7"/>
      <c r="AC14" s="52" t="s">
        <v>181</v>
      </c>
      <c r="AD14" s="7"/>
    </row>
    <row r="15" spans="1:30" ht="29.45" customHeight="1" x14ac:dyDescent="0.2">
      <c r="A15" s="7"/>
      <c r="B15" s="7"/>
      <c r="C15" s="351" t="s">
        <v>182</v>
      </c>
      <c r="D15" s="351"/>
      <c r="E15" s="351"/>
      <c r="F15" s="351"/>
      <c r="G15" s="351"/>
      <c r="H15" s="351"/>
      <c r="I15" s="351"/>
      <c r="J15" s="351"/>
      <c r="K15" s="351"/>
      <c r="L15" s="9" t="s">
        <v>140</v>
      </c>
      <c r="M15" s="51">
        <v>76.5</v>
      </c>
      <c r="N15" s="54">
        <v>7</v>
      </c>
      <c r="O15" s="51">
        <v>69.099999999999994</v>
      </c>
      <c r="P15" s="55">
        <v>18.2</v>
      </c>
      <c r="Q15" s="51">
        <v>66.599999999999994</v>
      </c>
      <c r="R15" s="54">
        <v>4.4000000000000004</v>
      </c>
      <c r="S15" s="51">
        <v>72.8</v>
      </c>
      <c r="T15" s="54">
        <v>5.6</v>
      </c>
      <c r="U15" s="51">
        <v>72.599999999999994</v>
      </c>
      <c r="V15" s="54">
        <v>2.7</v>
      </c>
      <c r="W15" s="51">
        <v>74</v>
      </c>
      <c r="X15" s="54">
        <v>4.5</v>
      </c>
      <c r="Y15" s="52" t="s">
        <v>176</v>
      </c>
      <c r="Z15" s="7"/>
      <c r="AA15" s="51">
        <v>65.599999999999994</v>
      </c>
      <c r="AB15" s="54">
        <v>3.3</v>
      </c>
      <c r="AC15" s="51">
        <v>70.5</v>
      </c>
      <c r="AD15" s="54">
        <v>2.7</v>
      </c>
    </row>
    <row r="16" spans="1:30" ht="16.5" customHeight="1" x14ac:dyDescent="0.2">
      <c r="A16" s="7"/>
      <c r="B16" s="7"/>
      <c r="C16" s="7"/>
      <c r="D16" s="7" t="s">
        <v>141</v>
      </c>
      <c r="E16" s="7"/>
      <c r="F16" s="7"/>
      <c r="G16" s="7"/>
      <c r="H16" s="7"/>
      <c r="I16" s="7"/>
      <c r="J16" s="7"/>
      <c r="K16" s="7"/>
      <c r="L16" s="9" t="s">
        <v>140</v>
      </c>
      <c r="M16" s="49">
        <v>4.5999999999999996</v>
      </c>
      <c r="N16" s="7"/>
      <c r="O16" s="51">
        <v>13</v>
      </c>
      <c r="P16" s="7"/>
      <c r="Q16" s="49">
        <v>3.3</v>
      </c>
      <c r="R16" s="7"/>
      <c r="S16" s="49">
        <v>3.9</v>
      </c>
      <c r="T16" s="7"/>
      <c r="U16" s="49">
        <v>1.8</v>
      </c>
      <c r="V16" s="7"/>
      <c r="W16" s="49">
        <v>3</v>
      </c>
      <c r="X16" s="7"/>
      <c r="Y16" s="52" t="s">
        <v>176</v>
      </c>
      <c r="Z16" s="7"/>
      <c r="AA16" s="49">
        <v>2.6</v>
      </c>
      <c r="AB16" s="7"/>
      <c r="AC16" s="49">
        <v>1.9</v>
      </c>
      <c r="AD16" s="7"/>
    </row>
    <row r="17" spans="1:30" ht="16.5" customHeight="1" x14ac:dyDescent="0.2">
      <c r="A17" s="7"/>
      <c r="B17" s="7" t="s">
        <v>145</v>
      </c>
      <c r="C17" s="7"/>
      <c r="D17" s="7"/>
      <c r="E17" s="7"/>
      <c r="F17" s="7"/>
      <c r="G17" s="7"/>
      <c r="H17" s="7"/>
      <c r="I17" s="7"/>
      <c r="J17" s="7"/>
      <c r="K17" s="7"/>
      <c r="L17" s="9"/>
      <c r="M17" s="10"/>
      <c r="N17" s="7"/>
      <c r="O17" s="10"/>
      <c r="P17" s="7"/>
      <c r="Q17" s="10"/>
      <c r="R17" s="7"/>
      <c r="S17" s="10"/>
      <c r="T17" s="7"/>
      <c r="U17" s="10"/>
      <c r="V17" s="7"/>
      <c r="W17" s="10"/>
      <c r="X17" s="7"/>
      <c r="Y17" s="10"/>
      <c r="Z17" s="7"/>
      <c r="AA17" s="10"/>
      <c r="AB17" s="7"/>
      <c r="AC17" s="10"/>
      <c r="AD17" s="7"/>
    </row>
    <row r="18" spans="1:30" ht="16.5" customHeight="1" x14ac:dyDescent="0.2">
      <c r="A18" s="7"/>
      <c r="B18" s="7"/>
      <c r="C18" s="7" t="s">
        <v>175</v>
      </c>
      <c r="D18" s="7"/>
      <c r="E18" s="7"/>
      <c r="F18" s="7"/>
      <c r="G18" s="7"/>
      <c r="H18" s="7"/>
      <c r="I18" s="7"/>
      <c r="J18" s="7"/>
      <c r="K18" s="7"/>
      <c r="L18" s="9" t="s">
        <v>140</v>
      </c>
      <c r="M18" s="51">
        <v>60.9</v>
      </c>
      <c r="N18" s="54">
        <v>3.4</v>
      </c>
      <c r="O18" s="51">
        <v>61.4</v>
      </c>
      <c r="P18" s="54">
        <v>2.7</v>
      </c>
      <c r="Q18" s="51">
        <v>61.6</v>
      </c>
      <c r="R18" s="54">
        <v>2.2000000000000002</v>
      </c>
      <c r="S18" s="51">
        <v>59</v>
      </c>
      <c r="T18" s="54">
        <v>2.5</v>
      </c>
      <c r="U18" s="51">
        <v>62.2</v>
      </c>
      <c r="V18" s="54">
        <v>2.6</v>
      </c>
      <c r="W18" s="52" t="s">
        <v>176</v>
      </c>
      <c r="X18" s="7"/>
      <c r="Y18" s="51">
        <v>63.6</v>
      </c>
      <c r="Z18" s="54">
        <v>2.6</v>
      </c>
      <c r="AA18" s="52" t="s">
        <v>176</v>
      </c>
      <c r="AB18" s="7"/>
      <c r="AC18" s="51">
        <v>61.2</v>
      </c>
      <c r="AD18" s="54">
        <v>1.4</v>
      </c>
    </row>
    <row r="19" spans="1:30" ht="16.5" customHeight="1" x14ac:dyDescent="0.2">
      <c r="A19" s="7"/>
      <c r="B19" s="7"/>
      <c r="C19" s="7"/>
      <c r="D19" s="7" t="s">
        <v>141</v>
      </c>
      <c r="E19" s="7"/>
      <c r="F19" s="7"/>
      <c r="G19" s="7"/>
      <c r="H19" s="7"/>
      <c r="I19" s="7"/>
      <c r="J19" s="7"/>
      <c r="K19" s="7"/>
      <c r="L19" s="9" t="s">
        <v>140</v>
      </c>
      <c r="M19" s="49">
        <v>2.8</v>
      </c>
      <c r="N19" s="7"/>
      <c r="O19" s="49">
        <v>2.2000000000000002</v>
      </c>
      <c r="P19" s="7"/>
      <c r="Q19" s="49">
        <v>1.8</v>
      </c>
      <c r="R19" s="7"/>
      <c r="S19" s="49">
        <v>2.2000000000000002</v>
      </c>
      <c r="T19" s="7"/>
      <c r="U19" s="49">
        <v>2.1</v>
      </c>
      <c r="V19" s="7"/>
      <c r="W19" s="52" t="s">
        <v>176</v>
      </c>
      <c r="X19" s="7"/>
      <c r="Y19" s="52" t="s">
        <v>150</v>
      </c>
      <c r="Z19" s="7"/>
      <c r="AA19" s="52" t="s">
        <v>176</v>
      </c>
      <c r="AB19" s="7"/>
      <c r="AC19" s="49">
        <v>1.2</v>
      </c>
      <c r="AD19" s="7"/>
    </row>
    <row r="20" spans="1:30" ht="16.5" customHeight="1" x14ac:dyDescent="0.2">
      <c r="A20" s="7"/>
      <c r="B20" s="7"/>
      <c r="C20" s="7" t="s">
        <v>177</v>
      </c>
      <c r="D20" s="7"/>
      <c r="E20" s="7"/>
      <c r="F20" s="7"/>
      <c r="G20" s="7"/>
      <c r="H20" s="7"/>
      <c r="I20" s="7"/>
      <c r="J20" s="7"/>
      <c r="K20" s="7"/>
      <c r="L20" s="9" t="s">
        <v>140</v>
      </c>
      <c r="M20" s="51">
        <v>66.599999999999994</v>
      </c>
      <c r="N20" s="54">
        <v>4.7</v>
      </c>
      <c r="O20" s="51">
        <v>68.2</v>
      </c>
      <c r="P20" s="54">
        <v>5.6</v>
      </c>
      <c r="Q20" s="51">
        <v>70.5</v>
      </c>
      <c r="R20" s="54">
        <v>7.9</v>
      </c>
      <c r="S20" s="51">
        <v>60.3</v>
      </c>
      <c r="T20" s="54">
        <v>9.8000000000000007</v>
      </c>
      <c r="U20" s="51">
        <v>66.5</v>
      </c>
      <c r="V20" s="55">
        <v>12.9</v>
      </c>
      <c r="W20" s="51">
        <v>62.8</v>
      </c>
      <c r="X20" s="54">
        <v>4.3</v>
      </c>
      <c r="Y20" s="49" t="s">
        <v>148</v>
      </c>
      <c r="Z20" s="7"/>
      <c r="AA20" s="52" t="s">
        <v>176</v>
      </c>
      <c r="AB20" s="7"/>
      <c r="AC20" s="51">
        <v>67.2</v>
      </c>
      <c r="AD20" s="54">
        <v>2.5</v>
      </c>
    </row>
    <row r="21" spans="1:30" ht="16.5" customHeight="1" x14ac:dyDescent="0.2">
      <c r="A21" s="7"/>
      <c r="B21" s="7"/>
      <c r="C21" s="7"/>
      <c r="D21" s="7" t="s">
        <v>141</v>
      </c>
      <c r="E21" s="7"/>
      <c r="F21" s="7"/>
      <c r="G21" s="7"/>
      <c r="H21" s="7"/>
      <c r="I21" s="7"/>
      <c r="J21" s="7"/>
      <c r="K21" s="7"/>
      <c r="L21" s="9" t="s">
        <v>140</v>
      </c>
      <c r="M21" s="49">
        <v>3.6</v>
      </c>
      <c r="N21" s="7"/>
      <c r="O21" s="49">
        <v>4.2</v>
      </c>
      <c r="P21" s="7"/>
      <c r="Q21" s="49">
        <v>5.7</v>
      </c>
      <c r="R21" s="7"/>
      <c r="S21" s="49">
        <v>8.3000000000000007</v>
      </c>
      <c r="T21" s="7"/>
      <c r="U21" s="49">
        <v>9.9</v>
      </c>
      <c r="V21" s="7"/>
      <c r="W21" s="49">
        <v>3.5</v>
      </c>
      <c r="X21" s="7"/>
      <c r="Y21" s="52" t="s">
        <v>150</v>
      </c>
      <c r="Z21" s="7"/>
      <c r="AA21" s="52" t="s">
        <v>176</v>
      </c>
      <c r="AB21" s="7"/>
      <c r="AC21" s="49">
        <v>1.9</v>
      </c>
      <c r="AD21" s="7"/>
    </row>
    <row r="22" spans="1:30" ht="16.5" customHeight="1" x14ac:dyDescent="0.2">
      <c r="A22" s="7"/>
      <c r="B22" s="7"/>
      <c r="C22" s="7" t="s">
        <v>178</v>
      </c>
      <c r="D22" s="7"/>
      <c r="E22" s="7"/>
      <c r="F22" s="7"/>
      <c r="G22" s="7"/>
      <c r="H22" s="7"/>
      <c r="I22" s="7"/>
      <c r="J22" s="7"/>
      <c r="K22" s="7"/>
      <c r="L22" s="9" t="s">
        <v>140</v>
      </c>
      <c r="M22" s="52" t="s">
        <v>150</v>
      </c>
      <c r="N22" s="7"/>
      <c r="O22" s="52" t="s">
        <v>150</v>
      </c>
      <c r="P22" s="7"/>
      <c r="Q22" s="52" t="s">
        <v>150</v>
      </c>
      <c r="R22" s="7"/>
      <c r="S22" s="52" t="s">
        <v>150</v>
      </c>
      <c r="T22" s="7"/>
      <c r="U22" s="52" t="s">
        <v>150</v>
      </c>
      <c r="V22" s="7"/>
      <c r="W22" s="52" t="s">
        <v>150</v>
      </c>
      <c r="X22" s="7"/>
      <c r="Y22" s="52" t="s">
        <v>176</v>
      </c>
      <c r="Z22" s="7"/>
      <c r="AA22" s="52" t="s">
        <v>150</v>
      </c>
      <c r="AB22" s="7"/>
      <c r="AC22" s="51">
        <v>67.900000000000006</v>
      </c>
      <c r="AD22" s="54">
        <v>2.9</v>
      </c>
    </row>
    <row r="23" spans="1:30" ht="16.5" customHeight="1" x14ac:dyDescent="0.2">
      <c r="A23" s="7"/>
      <c r="B23" s="7"/>
      <c r="C23" s="7"/>
      <c r="D23" s="7" t="s">
        <v>141</v>
      </c>
      <c r="E23" s="7"/>
      <c r="F23" s="7"/>
      <c r="G23" s="7"/>
      <c r="H23" s="7"/>
      <c r="I23" s="7"/>
      <c r="J23" s="7"/>
      <c r="K23" s="7"/>
      <c r="L23" s="9" t="s">
        <v>140</v>
      </c>
      <c r="M23" s="52" t="s">
        <v>150</v>
      </c>
      <c r="N23" s="7"/>
      <c r="O23" s="52" t="s">
        <v>150</v>
      </c>
      <c r="P23" s="7"/>
      <c r="Q23" s="52" t="s">
        <v>150</v>
      </c>
      <c r="R23" s="7"/>
      <c r="S23" s="52" t="s">
        <v>150</v>
      </c>
      <c r="T23" s="7"/>
      <c r="U23" s="52" t="s">
        <v>150</v>
      </c>
      <c r="V23" s="7"/>
      <c r="W23" s="52" t="s">
        <v>150</v>
      </c>
      <c r="X23" s="7"/>
      <c r="Y23" s="52" t="s">
        <v>176</v>
      </c>
      <c r="Z23" s="7"/>
      <c r="AA23" s="52" t="s">
        <v>150</v>
      </c>
      <c r="AB23" s="7"/>
      <c r="AC23" s="49">
        <v>2.2000000000000002</v>
      </c>
      <c r="AD23" s="7"/>
    </row>
    <row r="24" spans="1:30" ht="16.5" customHeight="1" x14ac:dyDescent="0.2">
      <c r="A24" s="7"/>
      <c r="B24" s="7"/>
      <c r="C24" s="7" t="s">
        <v>179</v>
      </c>
      <c r="D24" s="7"/>
      <c r="E24" s="7"/>
      <c r="F24" s="7"/>
      <c r="G24" s="7"/>
      <c r="H24" s="7"/>
      <c r="I24" s="7"/>
      <c r="J24" s="7"/>
      <c r="K24" s="7"/>
      <c r="L24" s="9" t="s">
        <v>140</v>
      </c>
      <c r="M24" s="52" t="s">
        <v>150</v>
      </c>
      <c r="N24" s="7"/>
      <c r="O24" s="52" t="s">
        <v>150</v>
      </c>
      <c r="P24" s="7"/>
      <c r="Q24" s="52" t="s">
        <v>150</v>
      </c>
      <c r="R24" s="7"/>
      <c r="S24" s="52" t="s">
        <v>150</v>
      </c>
      <c r="T24" s="7"/>
      <c r="U24" s="52" t="s">
        <v>150</v>
      </c>
      <c r="V24" s="7"/>
      <c r="W24" s="52" t="s">
        <v>150</v>
      </c>
      <c r="X24" s="7"/>
      <c r="Y24" s="52" t="s">
        <v>176</v>
      </c>
      <c r="Z24" s="7"/>
      <c r="AA24" s="52" t="s">
        <v>150</v>
      </c>
      <c r="AB24" s="7"/>
      <c r="AC24" s="51">
        <v>67.900000000000006</v>
      </c>
      <c r="AD24" s="55">
        <v>12.6</v>
      </c>
    </row>
    <row r="25" spans="1:30" ht="16.5" customHeight="1" x14ac:dyDescent="0.2">
      <c r="A25" s="7"/>
      <c r="B25" s="7"/>
      <c r="C25" s="7"/>
      <c r="D25" s="7" t="s">
        <v>141</v>
      </c>
      <c r="E25" s="7"/>
      <c r="F25" s="7"/>
      <c r="G25" s="7"/>
      <c r="H25" s="7"/>
      <c r="I25" s="7"/>
      <c r="J25" s="7"/>
      <c r="K25" s="7"/>
      <c r="L25" s="9" t="s">
        <v>140</v>
      </c>
      <c r="M25" s="52" t="s">
        <v>150</v>
      </c>
      <c r="N25" s="7"/>
      <c r="O25" s="52" t="s">
        <v>150</v>
      </c>
      <c r="P25" s="7"/>
      <c r="Q25" s="52" t="s">
        <v>150</v>
      </c>
      <c r="R25" s="7"/>
      <c r="S25" s="52" t="s">
        <v>150</v>
      </c>
      <c r="T25" s="7"/>
      <c r="U25" s="52" t="s">
        <v>150</v>
      </c>
      <c r="V25" s="7"/>
      <c r="W25" s="52" t="s">
        <v>150</v>
      </c>
      <c r="X25" s="7"/>
      <c r="Y25" s="52" t="s">
        <v>176</v>
      </c>
      <c r="Z25" s="7"/>
      <c r="AA25" s="52" t="s">
        <v>150</v>
      </c>
      <c r="AB25" s="7"/>
      <c r="AC25" s="49">
        <v>9.5</v>
      </c>
      <c r="AD25" s="7"/>
    </row>
    <row r="26" spans="1:30" ht="16.5" customHeight="1" x14ac:dyDescent="0.2">
      <c r="A26" s="7"/>
      <c r="B26" s="7"/>
      <c r="C26" s="7" t="s">
        <v>180</v>
      </c>
      <c r="D26" s="7"/>
      <c r="E26" s="7"/>
      <c r="F26" s="7"/>
      <c r="G26" s="7"/>
      <c r="H26" s="7"/>
      <c r="I26" s="7"/>
      <c r="J26" s="7"/>
      <c r="K26" s="7"/>
      <c r="L26" s="9" t="s">
        <v>140</v>
      </c>
      <c r="M26" s="52" t="s">
        <v>181</v>
      </c>
      <c r="N26" s="7"/>
      <c r="O26" s="52" t="s">
        <v>176</v>
      </c>
      <c r="P26" s="7"/>
      <c r="Q26" s="52" t="s">
        <v>181</v>
      </c>
      <c r="R26" s="7"/>
      <c r="S26" s="52" t="s">
        <v>181</v>
      </c>
      <c r="T26" s="7"/>
      <c r="U26" s="52" t="s">
        <v>181</v>
      </c>
      <c r="V26" s="7"/>
      <c r="W26" s="52" t="s">
        <v>181</v>
      </c>
      <c r="X26" s="7"/>
      <c r="Y26" s="52" t="s">
        <v>176</v>
      </c>
      <c r="Z26" s="7"/>
      <c r="AA26" s="52" t="s">
        <v>181</v>
      </c>
      <c r="AB26" s="7"/>
      <c r="AC26" s="52" t="s">
        <v>181</v>
      </c>
      <c r="AD26" s="7"/>
    </row>
    <row r="27" spans="1:30" ht="16.5" customHeight="1" x14ac:dyDescent="0.2">
      <c r="A27" s="7"/>
      <c r="B27" s="7"/>
      <c r="C27" s="7"/>
      <c r="D27" s="7" t="s">
        <v>141</v>
      </c>
      <c r="E27" s="7"/>
      <c r="F27" s="7"/>
      <c r="G27" s="7"/>
      <c r="H27" s="7"/>
      <c r="I27" s="7"/>
      <c r="J27" s="7"/>
      <c r="K27" s="7"/>
      <c r="L27" s="9" t="s">
        <v>140</v>
      </c>
      <c r="M27" s="52" t="s">
        <v>181</v>
      </c>
      <c r="N27" s="7"/>
      <c r="O27" s="52" t="s">
        <v>176</v>
      </c>
      <c r="P27" s="7"/>
      <c r="Q27" s="52" t="s">
        <v>181</v>
      </c>
      <c r="R27" s="7"/>
      <c r="S27" s="52" t="s">
        <v>181</v>
      </c>
      <c r="T27" s="7"/>
      <c r="U27" s="52" t="s">
        <v>181</v>
      </c>
      <c r="V27" s="7"/>
      <c r="W27" s="52" t="s">
        <v>181</v>
      </c>
      <c r="X27" s="7"/>
      <c r="Y27" s="52" t="s">
        <v>176</v>
      </c>
      <c r="Z27" s="7"/>
      <c r="AA27" s="52" t="s">
        <v>181</v>
      </c>
      <c r="AB27" s="7"/>
      <c r="AC27" s="52" t="s">
        <v>181</v>
      </c>
      <c r="AD27" s="7"/>
    </row>
    <row r="28" spans="1:30" ht="29.45" customHeight="1" x14ac:dyDescent="0.2">
      <c r="A28" s="7"/>
      <c r="B28" s="7"/>
      <c r="C28" s="351" t="s">
        <v>182</v>
      </c>
      <c r="D28" s="351"/>
      <c r="E28" s="351"/>
      <c r="F28" s="351"/>
      <c r="G28" s="351"/>
      <c r="H28" s="351"/>
      <c r="I28" s="351"/>
      <c r="J28" s="351"/>
      <c r="K28" s="351"/>
      <c r="L28" s="9" t="s">
        <v>140</v>
      </c>
      <c r="M28" s="51">
        <v>68.400000000000006</v>
      </c>
      <c r="N28" s="54">
        <v>4.9000000000000004</v>
      </c>
      <c r="O28" s="51">
        <v>69.099999999999994</v>
      </c>
      <c r="P28" s="55">
        <v>11</v>
      </c>
      <c r="Q28" s="51">
        <v>63.8</v>
      </c>
      <c r="R28" s="54">
        <v>7.3</v>
      </c>
      <c r="S28" s="51">
        <v>72.099999999999994</v>
      </c>
      <c r="T28" s="54">
        <v>9.5</v>
      </c>
      <c r="U28" s="51">
        <v>75.5</v>
      </c>
      <c r="V28" s="54">
        <v>5</v>
      </c>
      <c r="W28" s="51">
        <v>74.900000000000006</v>
      </c>
      <c r="X28" s="54">
        <v>2.1</v>
      </c>
      <c r="Y28" s="52" t="s">
        <v>176</v>
      </c>
      <c r="Z28" s="7"/>
      <c r="AA28" s="51">
        <v>64.900000000000006</v>
      </c>
      <c r="AB28" s="54">
        <v>3.8</v>
      </c>
      <c r="AC28" s="51">
        <v>68.099999999999994</v>
      </c>
      <c r="AD28" s="54">
        <v>3.5</v>
      </c>
    </row>
    <row r="29" spans="1:30" ht="16.5" customHeight="1" x14ac:dyDescent="0.2">
      <c r="A29" s="7"/>
      <c r="B29" s="7"/>
      <c r="C29" s="7"/>
      <c r="D29" s="7" t="s">
        <v>141</v>
      </c>
      <c r="E29" s="7"/>
      <c r="F29" s="7"/>
      <c r="G29" s="7"/>
      <c r="H29" s="7"/>
      <c r="I29" s="7"/>
      <c r="J29" s="7"/>
      <c r="K29" s="7"/>
      <c r="L29" s="9" t="s">
        <v>140</v>
      </c>
      <c r="M29" s="49">
        <v>3.7</v>
      </c>
      <c r="N29" s="7"/>
      <c r="O29" s="49">
        <v>8.1</v>
      </c>
      <c r="P29" s="7"/>
      <c r="Q29" s="49">
        <v>5.9</v>
      </c>
      <c r="R29" s="7"/>
      <c r="S29" s="49">
        <v>6.7</v>
      </c>
      <c r="T29" s="7"/>
      <c r="U29" s="49">
        <v>3.4</v>
      </c>
      <c r="V29" s="7"/>
      <c r="W29" s="49">
        <v>1.4</v>
      </c>
      <c r="X29" s="7"/>
      <c r="Y29" s="52" t="s">
        <v>176</v>
      </c>
      <c r="Z29" s="7"/>
      <c r="AA29" s="49">
        <v>3</v>
      </c>
      <c r="AB29" s="7"/>
      <c r="AC29" s="49">
        <v>2.6</v>
      </c>
      <c r="AD29" s="7"/>
    </row>
    <row r="30" spans="1:30" ht="16.5" customHeight="1" x14ac:dyDescent="0.2">
      <c r="A30" s="7"/>
      <c r="B30" s="7" t="s">
        <v>146</v>
      </c>
      <c r="C30" s="7"/>
      <c r="D30" s="7"/>
      <c r="E30" s="7"/>
      <c r="F30" s="7"/>
      <c r="G30" s="7"/>
      <c r="H30" s="7"/>
      <c r="I30" s="7"/>
      <c r="J30" s="7"/>
      <c r="K30" s="7"/>
      <c r="L30" s="9"/>
      <c r="M30" s="10"/>
      <c r="N30" s="7"/>
      <c r="O30" s="10"/>
      <c r="P30" s="7"/>
      <c r="Q30" s="10"/>
      <c r="R30" s="7"/>
      <c r="S30" s="10"/>
      <c r="T30" s="7"/>
      <c r="U30" s="10"/>
      <c r="V30" s="7"/>
      <c r="W30" s="10"/>
      <c r="X30" s="7"/>
      <c r="Y30" s="10"/>
      <c r="Z30" s="7"/>
      <c r="AA30" s="10"/>
      <c r="AB30" s="7"/>
      <c r="AC30" s="10"/>
      <c r="AD30" s="7"/>
    </row>
    <row r="31" spans="1:30" ht="16.5" customHeight="1" x14ac:dyDescent="0.2">
      <c r="A31" s="7"/>
      <c r="B31" s="7"/>
      <c r="C31" s="7" t="s">
        <v>175</v>
      </c>
      <c r="D31" s="7"/>
      <c r="E31" s="7"/>
      <c r="F31" s="7"/>
      <c r="G31" s="7"/>
      <c r="H31" s="7"/>
      <c r="I31" s="7"/>
      <c r="J31" s="7"/>
      <c r="K31" s="7"/>
      <c r="L31" s="9" t="s">
        <v>140</v>
      </c>
      <c r="M31" s="51">
        <v>59.4</v>
      </c>
      <c r="N31" s="54">
        <v>2.1</v>
      </c>
      <c r="O31" s="51">
        <v>59.1</v>
      </c>
      <c r="P31" s="54">
        <v>2.2999999999999998</v>
      </c>
      <c r="Q31" s="51">
        <v>62.4</v>
      </c>
      <c r="R31" s="54">
        <v>2</v>
      </c>
      <c r="S31" s="51">
        <v>64.2</v>
      </c>
      <c r="T31" s="54">
        <v>2.2000000000000002</v>
      </c>
      <c r="U31" s="51">
        <v>64.2</v>
      </c>
      <c r="V31" s="54">
        <v>2.1</v>
      </c>
      <c r="W31" s="52" t="s">
        <v>176</v>
      </c>
      <c r="X31" s="7"/>
      <c r="Y31" s="51">
        <v>63</v>
      </c>
      <c r="Z31" s="54">
        <v>2.8</v>
      </c>
      <c r="AA31" s="52" t="s">
        <v>176</v>
      </c>
      <c r="AB31" s="7"/>
      <c r="AC31" s="51">
        <v>60.9</v>
      </c>
      <c r="AD31" s="54">
        <v>1.2</v>
      </c>
    </row>
    <row r="32" spans="1:30" ht="16.5" customHeight="1" x14ac:dyDescent="0.2">
      <c r="A32" s="7"/>
      <c r="B32" s="7"/>
      <c r="C32" s="7"/>
      <c r="D32" s="7" t="s">
        <v>141</v>
      </c>
      <c r="E32" s="7"/>
      <c r="F32" s="7"/>
      <c r="G32" s="7"/>
      <c r="H32" s="7"/>
      <c r="I32" s="7"/>
      <c r="J32" s="7"/>
      <c r="K32" s="7"/>
      <c r="L32" s="9" t="s">
        <v>140</v>
      </c>
      <c r="M32" s="49">
        <v>1.8</v>
      </c>
      <c r="N32" s="7"/>
      <c r="O32" s="49">
        <v>2</v>
      </c>
      <c r="P32" s="7"/>
      <c r="Q32" s="49">
        <v>1.6</v>
      </c>
      <c r="R32" s="7"/>
      <c r="S32" s="49">
        <v>1.7</v>
      </c>
      <c r="T32" s="7"/>
      <c r="U32" s="49">
        <v>1.7</v>
      </c>
      <c r="V32" s="7"/>
      <c r="W32" s="52" t="s">
        <v>176</v>
      </c>
      <c r="X32" s="7"/>
      <c r="Y32" s="49">
        <v>2.2999999999999998</v>
      </c>
      <c r="Z32" s="7"/>
      <c r="AA32" s="52" t="s">
        <v>176</v>
      </c>
      <c r="AB32" s="7"/>
      <c r="AC32" s="49">
        <v>1</v>
      </c>
      <c r="AD32" s="7"/>
    </row>
    <row r="33" spans="1:30" ht="16.5" customHeight="1" x14ac:dyDescent="0.2">
      <c r="A33" s="7"/>
      <c r="B33" s="7"/>
      <c r="C33" s="7" t="s">
        <v>177</v>
      </c>
      <c r="D33" s="7"/>
      <c r="E33" s="7"/>
      <c r="F33" s="7"/>
      <c r="G33" s="7"/>
      <c r="H33" s="7"/>
      <c r="I33" s="7"/>
      <c r="J33" s="7"/>
      <c r="K33" s="7"/>
      <c r="L33" s="9" t="s">
        <v>140</v>
      </c>
      <c r="M33" s="51">
        <v>68.2</v>
      </c>
      <c r="N33" s="54">
        <v>4.0999999999999996</v>
      </c>
      <c r="O33" s="51">
        <v>68.900000000000006</v>
      </c>
      <c r="P33" s="54">
        <v>4.0999999999999996</v>
      </c>
      <c r="Q33" s="51">
        <v>67.400000000000006</v>
      </c>
      <c r="R33" s="54">
        <v>3.7</v>
      </c>
      <c r="S33" s="51">
        <v>70</v>
      </c>
      <c r="T33" s="54">
        <v>6.1</v>
      </c>
      <c r="U33" s="51">
        <v>71</v>
      </c>
      <c r="V33" s="54">
        <v>7.5</v>
      </c>
      <c r="W33" s="51">
        <v>61.9</v>
      </c>
      <c r="X33" s="54">
        <v>2.6</v>
      </c>
      <c r="Y33" s="49" t="s">
        <v>148</v>
      </c>
      <c r="Z33" s="7"/>
      <c r="AA33" s="52" t="s">
        <v>176</v>
      </c>
      <c r="AB33" s="7"/>
      <c r="AC33" s="51">
        <v>67.8</v>
      </c>
      <c r="AD33" s="54">
        <v>1.8</v>
      </c>
    </row>
    <row r="34" spans="1:30" ht="16.5" customHeight="1" x14ac:dyDescent="0.2">
      <c r="A34" s="7"/>
      <c r="B34" s="7"/>
      <c r="C34" s="7"/>
      <c r="D34" s="7" t="s">
        <v>141</v>
      </c>
      <c r="E34" s="7"/>
      <c r="F34" s="7"/>
      <c r="G34" s="7"/>
      <c r="H34" s="7"/>
      <c r="I34" s="7"/>
      <c r="J34" s="7"/>
      <c r="K34" s="7"/>
      <c r="L34" s="9" t="s">
        <v>140</v>
      </c>
      <c r="M34" s="49">
        <v>3.1</v>
      </c>
      <c r="N34" s="7"/>
      <c r="O34" s="49">
        <v>3.1</v>
      </c>
      <c r="P34" s="7"/>
      <c r="Q34" s="49">
        <v>2.8</v>
      </c>
      <c r="R34" s="7"/>
      <c r="S34" s="49">
        <v>4.4000000000000004</v>
      </c>
      <c r="T34" s="7"/>
      <c r="U34" s="49">
        <v>5.4</v>
      </c>
      <c r="V34" s="7"/>
      <c r="W34" s="49">
        <v>2.1</v>
      </c>
      <c r="X34" s="7"/>
      <c r="Y34" s="52" t="s">
        <v>150</v>
      </c>
      <c r="Z34" s="7"/>
      <c r="AA34" s="52" t="s">
        <v>176</v>
      </c>
      <c r="AB34" s="7"/>
      <c r="AC34" s="49">
        <v>1.4</v>
      </c>
      <c r="AD34" s="7"/>
    </row>
    <row r="35" spans="1:30" ht="16.5" customHeight="1" x14ac:dyDescent="0.2">
      <c r="A35" s="7"/>
      <c r="B35" s="7"/>
      <c r="C35" s="7" t="s">
        <v>178</v>
      </c>
      <c r="D35" s="7"/>
      <c r="E35" s="7"/>
      <c r="F35" s="7"/>
      <c r="G35" s="7"/>
      <c r="H35" s="7"/>
      <c r="I35" s="7"/>
      <c r="J35" s="7"/>
      <c r="K35" s="7"/>
      <c r="L35" s="9" t="s">
        <v>140</v>
      </c>
      <c r="M35" s="51">
        <v>64</v>
      </c>
      <c r="N35" s="54">
        <v>6.5</v>
      </c>
      <c r="O35" s="51">
        <v>59.8</v>
      </c>
      <c r="P35" s="55">
        <v>14.2</v>
      </c>
      <c r="Q35" s="51">
        <v>70.8</v>
      </c>
      <c r="R35" s="54">
        <v>5.0999999999999996</v>
      </c>
      <c r="S35" s="51">
        <v>72.3</v>
      </c>
      <c r="T35" s="54">
        <v>6.3</v>
      </c>
      <c r="U35" s="51">
        <v>69.3</v>
      </c>
      <c r="V35" s="54">
        <v>8.1999999999999993</v>
      </c>
      <c r="W35" s="51">
        <v>66.3</v>
      </c>
      <c r="X35" s="54">
        <v>4</v>
      </c>
      <c r="Y35" s="52" t="s">
        <v>176</v>
      </c>
      <c r="Z35" s="7"/>
      <c r="AA35" s="51">
        <v>62.3</v>
      </c>
      <c r="AB35" s="54">
        <v>3.7</v>
      </c>
      <c r="AC35" s="51">
        <v>67.8</v>
      </c>
      <c r="AD35" s="54">
        <v>3</v>
      </c>
    </row>
    <row r="36" spans="1:30" ht="16.5" customHeight="1" x14ac:dyDescent="0.2">
      <c r="A36" s="7"/>
      <c r="B36" s="7"/>
      <c r="C36" s="7"/>
      <c r="D36" s="7" t="s">
        <v>141</v>
      </c>
      <c r="E36" s="7"/>
      <c r="F36" s="7"/>
      <c r="G36" s="7"/>
      <c r="H36" s="7"/>
      <c r="I36" s="7"/>
      <c r="J36" s="7"/>
      <c r="K36" s="7"/>
      <c r="L36" s="9" t="s">
        <v>140</v>
      </c>
      <c r="M36" s="49">
        <v>5.2</v>
      </c>
      <c r="N36" s="7"/>
      <c r="O36" s="51">
        <v>12.1</v>
      </c>
      <c r="P36" s="7"/>
      <c r="Q36" s="49">
        <v>3.6</v>
      </c>
      <c r="R36" s="7"/>
      <c r="S36" s="49">
        <v>4.4000000000000004</v>
      </c>
      <c r="T36" s="7"/>
      <c r="U36" s="49">
        <v>6.1</v>
      </c>
      <c r="V36" s="7"/>
      <c r="W36" s="49">
        <v>3</v>
      </c>
      <c r="X36" s="7"/>
      <c r="Y36" s="52" t="s">
        <v>176</v>
      </c>
      <c r="Z36" s="7"/>
      <c r="AA36" s="49">
        <v>3</v>
      </c>
      <c r="AB36" s="7"/>
      <c r="AC36" s="49">
        <v>2.2999999999999998</v>
      </c>
      <c r="AD36" s="7"/>
    </row>
    <row r="37" spans="1:30" ht="16.5" customHeight="1" x14ac:dyDescent="0.2">
      <c r="A37" s="7"/>
      <c r="B37" s="7"/>
      <c r="C37" s="7" t="s">
        <v>179</v>
      </c>
      <c r="D37" s="7"/>
      <c r="E37" s="7"/>
      <c r="F37" s="7"/>
      <c r="G37" s="7"/>
      <c r="H37" s="7"/>
      <c r="I37" s="7"/>
      <c r="J37" s="7"/>
      <c r="K37" s="7"/>
      <c r="L37" s="9" t="s">
        <v>140</v>
      </c>
      <c r="M37" s="52" t="s">
        <v>150</v>
      </c>
      <c r="N37" s="7"/>
      <c r="O37" s="49" t="s">
        <v>148</v>
      </c>
      <c r="P37" s="7"/>
      <c r="Q37" s="50">
        <v>67.3</v>
      </c>
      <c r="R37" s="55">
        <v>35.4</v>
      </c>
      <c r="S37" s="51">
        <v>68.7</v>
      </c>
      <c r="T37" s="55">
        <v>13.2</v>
      </c>
      <c r="U37" s="51">
        <v>65.8</v>
      </c>
      <c r="V37" s="55">
        <v>15.9</v>
      </c>
      <c r="W37" s="51">
        <v>70.900000000000006</v>
      </c>
      <c r="X37" s="55">
        <v>24.3</v>
      </c>
      <c r="Y37" s="52" t="s">
        <v>176</v>
      </c>
      <c r="Z37" s="7"/>
      <c r="AA37" s="51">
        <v>64.400000000000006</v>
      </c>
      <c r="AB37" s="54">
        <v>6.9</v>
      </c>
      <c r="AC37" s="51">
        <v>70.099999999999994</v>
      </c>
      <c r="AD37" s="54">
        <v>6.1</v>
      </c>
    </row>
    <row r="38" spans="1:30" ht="16.5" customHeight="1" x14ac:dyDescent="0.2">
      <c r="A38" s="7"/>
      <c r="B38" s="7"/>
      <c r="C38" s="7"/>
      <c r="D38" s="7" t="s">
        <v>141</v>
      </c>
      <c r="E38" s="7"/>
      <c r="F38" s="7"/>
      <c r="G38" s="7"/>
      <c r="H38" s="7"/>
      <c r="I38" s="7"/>
      <c r="J38" s="7"/>
      <c r="K38" s="7"/>
      <c r="L38" s="9" t="s">
        <v>140</v>
      </c>
      <c r="M38" s="52" t="s">
        <v>150</v>
      </c>
      <c r="N38" s="7"/>
      <c r="O38" s="52" t="s">
        <v>150</v>
      </c>
      <c r="P38" s="7"/>
      <c r="Q38" s="51">
        <v>26.8</v>
      </c>
      <c r="R38" s="7"/>
      <c r="S38" s="49">
        <v>9.8000000000000007</v>
      </c>
      <c r="T38" s="7"/>
      <c r="U38" s="51">
        <v>12.3</v>
      </c>
      <c r="V38" s="7"/>
      <c r="W38" s="51">
        <v>17.5</v>
      </c>
      <c r="X38" s="7"/>
      <c r="Y38" s="52" t="s">
        <v>176</v>
      </c>
      <c r="Z38" s="7"/>
      <c r="AA38" s="49">
        <v>5.5</v>
      </c>
      <c r="AB38" s="7"/>
      <c r="AC38" s="49">
        <v>4.5</v>
      </c>
      <c r="AD38" s="7"/>
    </row>
    <row r="39" spans="1:30" ht="16.5" customHeight="1" x14ac:dyDescent="0.2">
      <c r="A39" s="7"/>
      <c r="B39" s="7"/>
      <c r="C39" s="7" t="s">
        <v>180</v>
      </c>
      <c r="D39" s="7"/>
      <c r="E39" s="7"/>
      <c r="F39" s="7"/>
      <c r="G39" s="7"/>
      <c r="H39" s="7"/>
      <c r="I39" s="7"/>
      <c r="J39" s="7"/>
      <c r="K39" s="7"/>
      <c r="L39" s="9" t="s">
        <v>140</v>
      </c>
      <c r="M39" s="52" t="s">
        <v>181</v>
      </c>
      <c r="N39" s="7"/>
      <c r="O39" s="52" t="s">
        <v>176</v>
      </c>
      <c r="P39" s="7"/>
      <c r="Q39" s="52" t="s">
        <v>181</v>
      </c>
      <c r="R39" s="7"/>
      <c r="S39" s="52" t="s">
        <v>181</v>
      </c>
      <c r="T39" s="7"/>
      <c r="U39" s="52" t="s">
        <v>181</v>
      </c>
      <c r="V39" s="7"/>
      <c r="W39" s="52" t="s">
        <v>181</v>
      </c>
      <c r="X39" s="7"/>
      <c r="Y39" s="52" t="s">
        <v>176</v>
      </c>
      <c r="Z39" s="7"/>
      <c r="AA39" s="52" t="s">
        <v>181</v>
      </c>
      <c r="AB39" s="7"/>
      <c r="AC39" s="52" t="s">
        <v>181</v>
      </c>
      <c r="AD39" s="7"/>
    </row>
    <row r="40" spans="1:30" ht="16.5" customHeight="1" x14ac:dyDescent="0.2">
      <c r="A40" s="7"/>
      <c r="B40" s="7"/>
      <c r="C40" s="7"/>
      <c r="D40" s="7" t="s">
        <v>141</v>
      </c>
      <c r="E40" s="7"/>
      <c r="F40" s="7"/>
      <c r="G40" s="7"/>
      <c r="H40" s="7"/>
      <c r="I40" s="7"/>
      <c r="J40" s="7"/>
      <c r="K40" s="7"/>
      <c r="L40" s="9" t="s">
        <v>140</v>
      </c>
      <c r="M40" s="52" t="s">
        <v>181</v>
      </c>
      <c r="N40" s="7"/>
      <c r="O40" s="52" t="s">
        <v>176</v>
      </c>
      <c r="P40" s="7"/>
      <c r="Q40" s="52" t="s">
        <v>181</v>
      </c>
      <c r="R40" s="7"/>
      <c r="S40" s="52" t="s">
        <v>181</v>
      </c>
      <c r="T40" s="7"/>
      <c r="U40" s="52" t="s">
        <v>181</v>
      </c>
      <c r="V40" s="7"/>
      <c r="W40" s="52" t="s">
        <v>181</v>
      </c>
      <c r="X40" s="7"/>
      <c r="Y40" s="52" t="s">
        <v>176</v>
      </c>
      <c r="Z40" s="7"/>
      <c r="AA40" s="52" t="s">
        <v>181</v>
      </c>
      <c r="AB40" s="7"/>
      <c r="AC40" s="52" t="s">
        <v>181</v>
      </c>
      <c r="AD40" s="7"/>
    </row>
    <row r="41" spans="1:30" ht="16.5" customHeight="1" x14ac:dyDescent="0.2">
      <c r="A41" s="7"/>
      <c r="B41" s="7" t="s">
        <v>147</v>
      </c>
      <c r="C41" s="7"/>
      <c r="D41" s="7"/>
      <c r="E41" s="7"/>
      <c r="F41" s="7"/>
      <c r="G41" s="7"/>
      <c r="H41" s="7"/>
      <c r="I41" s="7"/>
      <c r="J41" s="7"/>
      <c r="K41" s="7"/>
      <c r="L41" s="9"/>
      <c r="M41" s="10"/>
      <c r="N41" s="7"/>
      <c r="O41" s="10"/>
      <c r="P41" s="7"/>
      <c r="Q41" s="10"/>
      <c r="R41" s="7"/>
      <c r="S41" s="10"/>
      <c r="T41" s="7"/>
      <c r="U41" s="10"/>
      <c r="V41" s="7"/>
      <c r="W41" s="10"/>
      <c r="X41" s="7"/>
      <c r="Y41" s="10"/>
      <c r="Z41" s="7"/>
      <c r="AA41" s="10"/>
      <c r="AB41" s="7"/>
      <c r="AC41" s="10"/>
      <c r="AD41" s="7"/>
    </row>
    <row r="42" spans="1:30" ht="16.5" customHeight="1" x14ac:dyDescent="0.2">
      <c r="A42" s="7"/>
      <c r="B42" s="7"/>
      <c r="C42" s="7" t="s">
        <v>175</v>
      </c>
      <c r="D42" s="7"/>
      <c r="E42" s="7"/>
      <c r="F42" s="7"/>
      <c r="G42" s="7"/>
      <c r="H42" s="7"/>
      <c r="I42" s="7"/>
      <c r="J42" s="7"/>
      <c r="K42" s="7"/>
      <c r="L42" s="9" t="s">
        <v>140</v>
      </c>
      <c r="M42" s="51">
        <v>58.4</v>
      </c>
      <c r="N42" s="54">
        <v>2.7</v>
      </c>
      <c r="O42" s="51">
        <v>58.7</v>
      </c>
      <c r="P42" s="54">
        <v>3</v>
      </c>
      <c r="Q42" s="51">
        <v>57.5</v>
      </c>
      <c r="R42" s="54">
        <v>3.9</v>
      </c>
      <c r="S42" s="51">
        <v>59.6</v>
      </c>
      <c r="T42" s="54">
        <v>3.8</v>
      </c>
      <c r="U42" s="51">
        <v>61.6</v>
      </c>
      <c r="V42" s="54">
        <v>2.8</v>
      </c>
      <c r="W42" s="52" t="s">
        <v>176</v>
      </c>
      <c r="X42" s="7"/>
      <c r="Y42" s="51">
        <v>59.1</v>
      </c>
      <c r="Z42" s="54">
        <v>3</v>
      </c>
      <c r="AA42" s="52" t="s">
        <v>176</v>
      </c>
      <c r="AB42" s="7"/>
      <c r="AC42" s="51">
        <v>58.8</v>
      </c>
      <c r="AD42" s="54">
        <v>1.4</v>
      </c>
    </row>
    <row r="43" spans="1:30" ht="16.5" customHeight="1" x14ac:dyDescent="0.2">
      <c r="A43" s="7"/>
      <c r="B43" s="7"/>
      <c r="C43" s="7"/>
      <c r="D43" s="7" t="s">
        <v>141</v>
      </c>
      <c r="E43" s="7"/>
      <c r="F43" s="7"/>
      <c r="G43" s="7"/>
      <c r="H43" s="7"/>
      <c r="I43" s="7"/>
      <c r="J43" s="7"/>
      <c r="K43" s="7"/>
      <c r="L43" s="9" t="s">
        <v>140</v>
      </c>
      <c r="M43" s="49">
        <v>2.4</v>
      </c>
      <c r="N43" s="7"/>
      <c r="O43" s="49">
        <v>2.6</v>
      </c>
      <c r="P43" s="7"/>
      <c r="Q43" s="49">
        <v>3.4</v>
      </c>
      <c r="R43" s="7"/>
      <c r="S43" s="49">
        <v>3.2</v>
      </c>
      <c r="T43" s="7"/>
      <c r="U43" s="49">
        <v>2.4</v>
      </c>
      <c r="V43" s="7"/>
      <c r="W43" s="52" t="s">
        <v>176</v>
      </c>
      <c r="X43" s="7"/>
      <c r="Y43" s="49">
        <v>2.6</v>
      </c>
      <c r="Z43" s="7"/>
      <c r="AA43" s="52" t="s">
        <v>176</v>
      </c>
      <c r="AB43" s="7"/>
      <c r="AC43" s="49">
        <v>1.3</v>
      </c>
      <c r="AD43" s="7"/>
    </row>
    <row r="44" spans="1:30" ht="16.5" customHeight="1" x14ac:dyDescent="0.2">
      <c r="A44" s="7"/>
      <c r="B44" s="7"/>
      <c r="C44" s="7" t="s">
        <v>177</v>
      </c>
      <c r="D44" s="7"/>
      <c r="E44" s="7"/>
      <c r="F44" s="7"/>
      <c r="G44" s="7"/>
      <c r="H44" s="7"/>
      <c r="I44" s="7"/>
      <c r="J44" s="7"/>
      <c r="K44" s="7"/>
      <c r="L44" s="9" t="s">
        <v>140</v>
      </c>
      <c r="M44" s="51">
        <v>64.400000000000006</v>
      </c>
      <c r="N44" s="54">
        <v>5.3</v>
      </c>
      <c r="O44" s="51">
        <v>66.8</v>
      </c>
      <c r="P44" s="54">
        <v>5.6</v>
      </c>
      <c r="Q44" s="51">
        <v>66.400000000000006</v>
      </c>
      <c r="R44" s="54">
        <v>4.5999999999999996</v>
      </c>
      <c r="S44" s="51">
        <v>72.7</v>
      </c>
      <c r="T44" s="54">
        <v>8.4</v>
      </c>
      <c r="U44" s="51">
        <v>51.1</v>
      </c>
      <c r="V44" s="54">
        <v>9.1999999999999993</v>
      </c>
      <c r="W44" s="51">
        <v>60.8</v>
      </c>
      <c r="X44" s="54">
        <v>4.5999999999999996</v>
      </c>
      <c r="Y44" s="52" t="s">
        <v>150</v>
      </c>
      <c r="Z44" s="7"/>
      <c r="AA44" s="52" t="s">
        <v>176</v>
      </c>
      <c r="AB44" s="7"/>
      <c r="AC44" s="51">
        <v>66.2</v>
      </c>
      <c r="AD44" s="54">
        <v>2.2999999999999998</v>
      </c>
    </row>
    <row r="45" spans="1:30" ht="16.5" customHeight="1" x14ac:dyDescent="0.2">
      <c r="A45" s="7"/>
      <c r="B45" s="7"/>
      <c r="C45" s="7"/>
      <c r="D45" s="7" t="s">
        <v>141</v>
      </c>
      <c r="E45" s="7"/>
      <c r="F45" s="7"/>
      <c r="G45" s="7"/>
      <c r="H45" s="7"/>
      <c r="I45" s="7"/>
      <c r="J45" s="7"/>
      <c r="K45" s="7"/>
      <c r="L45" s="9" t="s">
        <v>140</v>
      </c>
      <c r="M45" s="49">
        <v>4.2</v>
      </c>
      <c r="N45" s="7"/>
      <c r="O45" s="49">
        <v>4.3</v>
      </c>
      <c r="P45" s="7"/>
      <c r="Q45" s="49">
        <v>3.5</v>
      </c>
      <c r="R45" s="7"/>
      <c r="S45" s="49">
        <v>5.9</v>
      </c>
      <c r="T45" s="7"/>
      <c r="U45" s="49">
        <v>9.1999999999999993</v>
      </c>
      <c r="V45" s="7"/>
      <c r="W45" s="49">
        <v>3.8</v>
      </c>
      <c r="X45" s="7"/>
      <c r="Y45" s="52" t="s">
        <v>150</v>
      </c>
      <c r="Z45" s="7"/>
      <c r="AA45" s="52" t="s">
        <v>176</v>
      </c>
      <c r="AB45" s="7"/>
      <c r="AC45" s="49">
        <v>1.8</v>
      </c>
      <c r="AD45" s="7"/>
    </row>
    <row r="46" spans="1:30" ht="16.5" customHeight="1" x14ac:dyDescent="0.2">
      <c r="A46" s="7"/>
      <c r="B46" s="7"/>
      <c r="C46" s="7" t="s">
        <v>178</v>
      </c>
      <c r="D46" s="7"/>
      <c r="E46" s="7"/>
      <c r="F46" s="7"/>
      <c r="G46" s="7"/>
      <c r="H46" s="7"/>
      <c r="I46" s="7"/>
      <c r="J46" s="7"/>
      <c r="K46" s="7"/>
      <c r="L46" s="9" t="s">
        <v>140</v>
      </c>
      <c r="M46" s="51">
        <v>69.2</v>
      </c>
      <c r="N46" s="55">
        <v>10</v>
      </c>
      <c r="O46" s="51">
        <v>77.099999999999994</v>
      </c>
      <c r="P46" s="55">
        <v>14.5</v>
      </c>
      <c r="Q46" s="51">
        <v>60.5</v>
      </c>
      <c r="R46" s="54">
        <v>8.1</v>
      </c>
      <c r="S46" s="51">
        <v>65.099999999999994</v>
      </c>
      <c r="T46" s="55">
        <v>13.4</v>
      </c>
      <c r="U46" s="51">
        <v>59.6</v>
      </c>
      <c r="V46" s="55">
        <v>22.8</v>
      </c>
      <c r="W46" s="51">
        <v>66.3</v>
      </c>
      <c r="X46" s="54">
        <v>6.2</v>
      </c>
      <c r="Y46" s="52" t="s">
        <v>176</v>
      </c>
      <c r="Z46" s="7"/>
      <c r="AA46" s="51">
        <v>53.8</v>
      </c>
      <c r="AB46" s="55">
        <v>17.600000000000001</v>
      </c>
      <c r="AC46" s="51">
        <v>65</v>
      </c>
      <c r="AD46" s="54">
        <v>4.5</v>
      </c>
    </row>
    <row r="47" spans="1:30" ht="16.5" customHeight="1" x14ac:dyDescent="0.2">
      <c r="A47" s="7"/>
      <c r="B47" s="7"/>
      <c r="C47" s="7"/>
      <c r="D47" s="7" t="s">
        <v>141</v>
      </c>
      <c r="E47" s="7"/>
      <c r="F47" s="7"/>
      <c r="G47" s="7"/>
      <c r="H47" s="7"/>
      <c r="I47" s="7"/>
      <c r="J47" s="7"/>
      <c r="K47" s="7"/>
      <c r="L47" s="9" t="s">
        <v>140</v>
      </c>
      <c r="M47" s="49">
        <v>7.4</v>
      </c>
      <c r="N47" s="7"/>
      <c r="O47" s="49">
        <v>9.6</v>
      </c>
      <c r="P47" s="7"/>
      <c r="Q47" s="49">
        <v>6.9</v>
      </c>
      <c r="R47" s="7"/>
      <c r="S47" s="51">
        <v>10.5</v>
      </c>
      <c r="T47" s="7"/>
      <c r="U47" s="51">
        <v>19.5</v>
      </c>
      <c r="V47" s="7"/>
      <c r="W47" s="49">
        <v>4.8</v>
      </c>
      <c r="X47" s="7"/>
      <c r="Y47" s="52" t="s">
        <v>176</v>
      </c>
      <c r="Z47" s="7"/>
      <c r="AA47" s="51">
        <v>16.7</v>
      </c>
      <c r="AB47" s="7"/>
      <c r="AC47" s="49">
        <v>3.6</v>
      </c>
      <c r="AD47" s="7"/>
    </row>
    <row r="48" spans="1:30" ht="16.5" customHeight="1" x14ac:dyDescent="0.2">
      <c r="A48" s="7"/>
      <c r="B48" s="7"/>
      <c r="C48" s="7" t="s">
        <v>179</v>
      </c>
      <c r="D48" s="7"/>
      <c r="E48" s="7"/>
      <c r="F48" s="7"/>
      <c r="G48" s="7"/>
      <c r="H48" s="7"/>
      <c r="I48" s="7"/>
      <c r="J48" s="7"/>
      <c r="K48" s="7"/>
      <c r="L48" s="9" t="s">
        <v>140</v>
      </c>
      <c r="M48" s="48">
        <v>53</v>
      </c>
      <c r="N48" s="55">
        <v>55.3</v>
      </c>
      <c r="O48" s="52" t="s">
        <v>150</v>
      </c>
      <c r="P48" s="7"/>
      <c r="Q48" s="51">
        <v>64.2</v>
      </c>
      <c r="R48" s="55">
        <v>27.7</v>
      </c>
      <c r="S48" s="51">
        <v>73.3</v>
      </c>
      <c r="T48" s="55">
        <v>12.7</v>
      </c>
      <c r="U48" s="51">
        <v>61.7</v>
      </c>
      <c r="V48" s="55">
        <v>18.3</v>
      </c>
      <c r="W48" s="50">
        <v>81.3</v>
      </c>
      <c r="X48" s="55">
        <v>48.5</v>
      </c>
      <c r="Y48" s="52" t="s">
        <v>176</v>
      </c>
      <c r="Z48" s="7"/>
      <c r="AA48" s="50">
        <v>52.9</v>
      </c>
      <c r="AB48" s="55">
        <v>38.200000000000003</v>
      </c>
      <c r="AC48" s="51">
        <v>64</v>
      </c>
      <c r="AD48" s="55">
        <v>12.2</v>
      </c>
    </row>
    <row r="49" spans="1:30" ht="16.5" customHeight="1" x14ac:dyDescent="0.2">
      <c r="A49" s="7"/>
      <c r="B49" s="7"/>
      <c r="C49" s="7"/>
      <c r="D49" s="7" t="s">
        <v>141</v>
      </c>
      <c r="E49" s="7"/>
      <c r="F49" s="7"/>
      <c r="G49" s="7"/>
      <c r="H49" s="7"/>
      <c r="I49" s="7"/>
      <c r="J49" s="7"/>
      <c r="K49" s="7"/>
      <c r="L49" s="9" t="s">
        <v>140</v>
      </c>
      <c r="M49" s="51">
        <v>53.3</v>
      </c>
      <c r="N49" s="7"/>
      <c r="O49" s="52" t="s">
        <v>150</v>
      </c>
      <c r="P49" s="7"/>
      <c r="Q49" s="51">
        <v>22</v>
      </c>
      <c r="R49" s="7"/>
      <c r="S49" s="49">
        <v>8.9</v>
      </c>
      <c r="T49" s="7"/>
      <c r="U49" s="51">
        <v>15.1</v>
      </c>
      <c r="V49" s="7"/>
      <c r="W49" s="51">
        <v>30.5</v>
      </c>
      <c r="X49" s="7"/>
      <c r="Y49" s="52" t="s">
        <v>176</v>
      </c>
      <c r="Z49" s="7"/>
      <c r="AA49" s="51">
        <v>36.9</v>
      </c>
      <c r="AB49" s="7"/>
      <c r="AC49" s="49">
        <v>9.6999999999999993</v>
      </c>
      <c r="AD49" s="7"/>
    </row>
    <row r="50" spans="1:30" ht="16.5" customHeight="1" x14ac:dyDescent="0.2">
      <c r="A50" s="7"/>
      <c r="B50" s="7"/>
      <c r="C50" s="7" t="s">
        <v>180</v>
      </c>
      <c r="D50" s="7"/>
      <c r="E50" s="7"/>
      <c r="F50" s="7"/>
      <c r="G50" s="7"/>
      <c r="H50" s="7"/>
      <c r="I50" s="7"/>
      <c r="J50" s="7"/>
      <c r="K50" s="7"/>
      <c r="L50" s="9" t="s">
        <v>140</v>
      </c>
      <c r="M50" s="52" t="s">
        <v>181</v>
      </c>
      <c r="N50" s="7"/>
      <c r="O50" s="52" t="s">
        <v>176</v>
      </c>
      <c r="P50" s="7"/>
      <c r="Q50" s="52" t="s">
        <v>181</v>
      </c>
      <c r="R50" s="7"/>
      <c r="S50" s="52" t="s">
        <v>181</v>
      </c>
      <c r="T50" s="7"/>
      <c r="U50" s="52" t="s">
        <v>181</v>
      </c>
      <c r="V50" s="7"/>
      <c r="W50" s="52" t="s">
        <v>181</v>
      </c>
      <c r="X50" s="7"/>
      <c r="Y50" s="52" t="s">
        <v>176</v>
      </c>
      <c r="Z50" s="7"/>
      <c r="AA50" s="52" t="s">
        <v>181</v>
      </c>
      <c r="AB50" s="7"/>
      <c r="AC50" s="52" t="s">
        <v>181</v>
      </c>
      <c r="AD50" s="7"/>
    </row>
    <row r="51" spans="1:30" ht="16.5" customHeight="1" x14ac:dyDescent="0.2">
      <c r="A51" s="7"/>
      <c r="B51" s="7"/>
      <c r="C51" s="7"/>
      <c r="D51" s="7" t="s">
        <v>141</v>
      </c>
      <c r="E51" s="7"/>
      <c r="F51" s="7"/>
      <c r="G51" s="7"/>
      <c r="H51" s="7"/>
      <c r="I51" s="7"/>
      <c r="J51" s="7"/>
      <c r="K51" s="7"/>
      <c r="L51" s="9" t="s">
        <v>140</v>
      </c>
      <c r="M51" s="52" t="s">
        <v>181</v>
      </c>
      <c r="N51" s="7"/>
      <c r="O51" s="52" t="s">
        <v>176</v>
      </c>
      <c r="P51" s="7"/>
      <c r="Q51" s="52" t="s">
        <v>181</v>
      </c>
      <c r="R51" s="7"/>
      <c r="S51" s="52" t="s">
        <v>181</v>
      </c>
      <c r="T51" s="7"/>
      <c r="U51" s="52" t="s">
        <v>181</v>
      </c>
      <c r="V51" s="7"/>
      <c r="W51" s="52" t="s">
        <v>181</v>
      </c>
      <c r="X51" s="7"/>
      <c r="Y51" s="52" t="s">
        <v>176</v>
      </c>
      <c r="Z51" s="7"/>
      <c r="AA51" s="52" t="s">
        <v>181</v>
      </c>
      <c r="AB51" s="7"/>
      <c r="AC51" s="52" t="s">
        <v>181</v>
      </c>
      <c r="AD51" s="7"/>
    </row>
    <row r="52" spans="1:30" ht="16.5" customHeight="1" x14ac:dyDescent="0.2">
      <c r="A52" s="7" t="s">
        <v>149</v>
      </c>
      <c r="B52" s="7"/>
      <c r="C52" s="7"/>
      <c r="D52" s="7"/>
      <c r="E52" s="7"/>
      <c r="F52" s="7"/>
      <c r="G52" s="7"/>
      <c r="H52" s="7"/>
      <c r="I52" s="7"/>
      <c r="J52" s="7"/>
      <c r="K52" s="7"/>
      <c r="L52" s="9"/>
      <c r="M52" s="10"/>
      <c r="N52" s="7"/>
      <c r="O52" s="10"/>
      <c r="P52" s="7"/>
      <c r="Q52" s="10"/>
      <c r="R52" s="7"/>
      <c r="S52" s="10"/>
      <c r="T52" s="7"/>
      <c r="U52" s="10"/>
      <c r="V52" s="7"/>
      <c r="W52" s="10"/>
      <c r="X52" s="7"/>
      <c r="Y52" s="10"/>
      <c r="Z52" s="7"/>
      <c r="AA52" s="10"/>
      <c r="AB52" s="7"/>
      <c r="AC52" s="10"/>
      <c r="AD52" s="7"/>
    </row>
    <row r="53" spans="1:30" ht="16.5" customHeight="1" x14ac:dyDescent="0.2">
      <c r="A53" s="7"/>
      <c r="B53" s="7" t="s">
        <v>174</v>
      </c>
      <c r="C53" s="7"/>
      <c r="D53" s="7"/>
      <c r="E53" s="7"/>
      <c r="F53" s="7"/>
      <c r="G53" s="7"/>
      <c r="H53" s="7"/>
      <c r="I53" s="7"/>
      <c r="J53" s="7"/>
      <c r="K53" s="7"/>
      <c r="L53" s="9"/>
      <c r="M53" s="10"/>
      <c r="N53" s="7"/>
      <c r="O53" s="10"/>
      <c r="P53" s="7"/>
      <c r="Q53" s="10"/>
      <c r="R53" s="7"/>
      <c r="S53" s="10"/>
      <c r="T53" s="7"/>
      <c r="U53" s="10"/>
      <c r="V53" s="7"/>
      <c r="W53" s="10"/>
      <c r="X53" s="7"/>
      <c r="Y53" s="10"/>
      <c r="Z53" s="7"/>
      <c r="AA53" s="10"/>
      <c r="AB53" s="7"/>
      <c r="AC53" s="10"/>
      <c r="AD53" s="7"/>
    </row>
    <row r="54" spans="1:30" ht="16.5" customHeight="1" x14ac:dyDescent="0.2">
      <c r="A54" s="7"/>
      <c r="B54" s="7"/>
      <c r="C54" s="7" t="s">
        <v>175</v>
      </c>
      <c r="D54" s="7"/>
      <c r="E54" s="7"/>
      <c r="F54" s="7"/>
      <c r="G54" s="7"/>
      <c r="H54" s="7"/>
      <c r="I54" s="7"/>
      <c r="J54" s="7"/>
      <c r="K54" s="7"/>
      <c r="L54" s="9" t="s">
        <v>140</v>
      </c>
      <c r="M54" s="51">
        <v>24.2</v>
      </c>
      <c r="N54" s="54">
        <v>3.7</v>
      </c>
      <c r="O54" s="51">
        <v>20</v>
      </c>
      <c r="P54" s="54">
        <v>3.9</v>
      </c>
      <c r="Q54" s="51">
        <v>24.1</v>
      </c>
      <c r="R54" s="54">
        <v>5.3</v>
      </c>
      <c r="S54" s="51">
        <v>26.7</v>
      </c>
      <c r="T54" s="54">
        <v>6.3</v>
      </c>
      <c r="U54" s="51">
        <v>28.1</v>
      </c>
      <c r="V54" s="54">
        <v>7.3</v>
      </c>
      <c r="W54" s="52" t="s">
        <v>176</v>
      </c>
      <c r="X54" s="7"/>
      <c r="Y54" s="51">
        <v>25.1</v>
      </c>
      <c r="Z54" s="54">
        <v>7.6</v>
      </c>
      <c r="AA54" s="52" t="s">
        <v>176</v>
      </c>
      <c r="AB54" s="7"/>
      <c r="AC54" s="51">
        <v>23.7</v>
      </c>
      <c r="AD54" s="54">
        <v>1.8</v>
      </c>
    </row>
    <row r="55" spans="1:30" ht="16.5" customHeight="1" x14ac:dyDescent="0.2">
      <c r="A55" s="7"/>
      <c r="B55" s="7"/>
      <c r="C55" s="7"/>
      <c r="D55" s="7" t="s">
        <v>141</v>
      </c>
      <c r="E55" s="7"/>
      <c r="F55" s="7"/>
      <c r="G55" s="7"/>
      <c r="H55" s="7"/>
      <c r="I55" s="7"/>
      <c r="J55" s="7"/>
      <c r="K55" s="7"/>
      <c r="L55" s="9" t="s">
        <v>140</v>
      </c>
      <c r="M55" s="49">
        <v>7.8</v>
      </c>
      <c r="N55" s="7"/>
      <c r="O55" s="49">
        <v>9.9</v>
      </c>
      <c r="P55" s="7"/>
      <c r="Q55" s="51">
        <v>11.3</v>
      </c>
      <c r="R55" s="7"/>
      <c r="S55" s="51">
        <v>12.1</v>
      </c>
      <c r="T55" s="7"/>
      <c r="U55" s="51">
        <v>13.6</v>
      </c>
      <c r="V55" s="7"/>
      <c r="W55" s="52" t="s">
        <v>176</v>
      </c>
      <c r="X55" s="7"/>
      <c r="Y55" s="51">
        <v>15.7</v>
      </c>
      <c r="Z55" s="7"/>
      <c r="AA55" s="52" t="s">
        <v>176</v>
      </c>
      <c r="AB55" s="7"/>
      <c r="AC55" s="49">
        <v>3.9</v>
      </c>
      <c r="AD55" s="7"/>
    </row>
    <row r="56" spans="1:30" ht="16.5" customHeight="1" x14ac:dyDescent="0.2">
      <c r="A56" s="7"/>
      <c r="B56" s="7"/>
      <c r="C56" s="7" t="s">
        <v>177</v>
      </c>
      <c r="D56" s="7"/>
      <c r="E56" s="7"/>
      <c r="F56" s="7"/>
      <c r="G56" s="7"/>
      <c r="H56" s="7"/>
      <c r="I56" s="7"/>
      <c r="J56" s="7"/>
      <c r="K56" s="7"/>
      <c r="L56" s="9" t="s">
        <v>140</v>
      </c>
      <c r="M56" s="51">
        <v>31.8</v>
      </c>
      <c r="N56" s="55">
        <v>11.8</v>
      </c>
      <c r="O56" s="51">
        <v>33</v>
      </c>
      <c r="P56" s="55">
        <v>12.6</v>
      </c>
      <c r="Q56" s="51">
        <v>21.6</v>
      </c>
      <c r="R56" s="54">
        <v>7</v>
      </c>
      <c r="S56" s="50">
        <v>18.3</v>
      </c>
      <c r="T56" s="55">
        <v>14.3</v>
      </c>
      <c r="U56" s="51">
        <v>32.700000000000003</v>
      </c>
      <c r="V56" s="55">
        <v>13.7</v>
      </c>
      <c r="W56" s="51">
        <v>26.6</v>
      </c>
      <c r="X56" s="54">
        <v>7.5</v>
      </c>
      <c r="Y56" s="49" t="s">
        <v>148</v>
      </c>
      <c r="Z56" s="7"/>
      <c r="AA56" s="52" t="s">
        <v>176</v>
      </c>
      <c r="AB56" s="7"/>
      <c r="AC56" s="51">
        <v>28.5</v>
      </c>
      <c r="AD56" s="54">
        <v>5.3</v>
      </c>
    </row>
    <row r="57" spans="1:30" ht="16.5" customHeight="1" x14ac:dyDescent="0.2">
      <c r="A57" s="7"/>
      <c r="B57" s="7"/>
      <c r="C57" s="7"/>
      <c r="D57" s="7" t="s">
        <v>141</v>
      </c>
      <c r="E57" s="7"/>
      <c r="F57" s="7"/>
      <c r="G57" s="7"/>
      <c r="H57" s="7"/>
      <c r="I57" s="7"/>
      <c r="J57" s="7"/>
      <c r="K57" s="7"/>
      <c r="L57" s="9" t="s">
        <v>140</v>
      </c>
      <c r="M57" s="51">
        <v>18.899999999999999</v>
      </c>
      <c r="N57" s="7"/>
      <c r="O57" s="51">
        <v>19.899999999999999</v>
      </c>
      <c r="P57" s="7"/>
      <c r="Q57" s="51">
        <v>16.399999999999999</v>
      </c>
      <c r="R57" s="7"/>
      <c r="S57" s="51">
        <v>36.200000000000003</v>
      </c>
      <c r="T57" s="7"/>
      <c r="U57" s="51">
        <v>18.5</v>
      </c>
      <c r="V57" s="7"/>
      <c r="W57" s="51">
        <v>14.7</v>
      </c>
      <c r="X57" s="7"/>
      <c r="Y57" s="49" t="s">
        <v>148</v>
      </c>
      <c r="Z57" s="7"/>
      <c r="AA57" s="52" t="s">
        <v>176</v>
      </c>
      <c r="AB57" s="7"/>
      <c r="AC57" s="49">
        <v>9.5</v>
      </c>
      <c r="AD57" s="7"/>
    </row>
    <row r="58" spans="1:30" ht="16.5" customHeight="1" x14ac:dyDescent="0.2">
      <c r="A58" s="7"/>
      <c r="B58" s="7"/>
      <c r="C58" s="7" t="s">
        <v>178</v>
      </c>
      <c r="D58" s="7"/>
      <c r="E58" s="7"/>
      <c r="F58" s="7"/>
      <c r="G58" s="7"/>
      <c r="H58" s="7"/>
      <c r="I58" s="7"/>
      <c r="J58" s="7"/>
      <c r="K58" s="7"/>
      <c r="L58" s="9" t="s">
        <v>140</v>
      </c>
      <c r="M58" s="52" t="s">
        <v>150</v>
      </c>
      <c r="N58" s="7"/>
      <c r="O58" s="52" t="s">
        <v>150</v>
      </c>
      <c r="P58" s="7"/>
      <c r="Q58" s="52" t="s">
        <v>150</v>
      </c>
      <c r="R58" s="7"/>
      <c r="S58" s="52" t="s">
        <v>150</v>
      </c>
      <c r="T58" s="7"/>
      <c r="U58" s="52" t="s">
        <v>150</v>
      </c>
      <c r="V58" s="7"/>
      <c r="W58" s="52" t="s">
        <v>150</v>
      </c>
      <c r="X58" s="7"/>
      <c r="Y58" s="52" t="s">
        <v>176</v>
      </c>
      <c r="Z58" s="7"/>
      <c r="AA58" s="52" t="s">
        <v>150</v>
      </c>
      <c r="AB58" s="7"/>
      <c r="AC58" s="51">
        <v>27.5</v>
      </c>
      <c r="AD58" s="54">
        <v>6.7</v>
      </c>
    </row>
    <row r="59" spans="1:30" ht="16.5" customHeight="1" x14ac:dyDescent="0.2">
      <c r="A59" s="7"/>
      <c r="B59" s="7"/>
      <c r="C59" s="7"/>
      <c r="D59" s="7" t="s">
        <v>141</v>
      </c>
      <c r="E59" s="7"/>
      <c r="F59" s="7"/>
      <c r="G59" s="7"/>
      <c r="H59" s="7"/>
      <c r="I59" s="7"/>
      <c r="J59" s="7"/>
      <c r="K59" s="7"/>
      <c r="L59" s="9" t="s">
        <v>140</v>
      </c>
      <c r="M59" s="52" t="s">
        <v>150</v>
      </c>
      <c r="N59" s="7"/>
      <c r="O59" s="52" t="s">
        <v>150</v>
      </c>
      <c r="P59" s="7"/>
      <c r="Q59" s="52" t="s">
        <v>150</v>
      </c>
      <c r="R59" s="7"/>
      <c r="S59" s="52" t="s">
        <v>150</v>
      </c>
      <c r="T59" s="7"/>
      <c r="U59" s="52" t="s">
        <v>150</v>
      </c>
      <c r="V59" s="7"/>
      <c r="W59" s="52" t="s">
        <v>150</v>
      </c>
      <c r="X59" s="7"/>
      <c r="Y59" s="52" t="s">
        <v>176</v>
      </c>
      <c r="Z59" s="7"/>
      <c r="AA59" s="52" t="s">
        <v>150</v>
      </c>
      <c r="AB59" s="7"/>
      <c r="AC59" s="51">
        <v>12.6</v>
      </c>
      <c r="AD59" s="7"/>
    </row>
    <row r="60" spans="1:30" ht="16.5" customHeight="1" x14ac:dyDescent="0.2">
      <c r="A60" s="7"/>
      <c r="B60" s="7"/>
      <c r="C60" s="7" t="s">
        <v>179</v>
      </c>
      <c r="D60" s="7"/>
      <c r="E60" s="7"/>
      <c r="F60" s="7"/>
      <c r="G60" s="7"/>
      <c r="H60" s="7"/>
      <c r="I60" s="7"/>
      <c r="J60" s="7"/>
      <c r="K60" s="7"/>
      <c r="L60" s="9" t="s">
        <v>140</v>
      </c>
      <c r="M60" s="52" t="s">
        <v>150</v>
      </c>
      <c r="N60" s="7"/>
      <c r="O60" s="52" t="s">
        <v>150</v>
      </c>
      <c r="P60" s="7"/>
      <c r="Q60" s="52" t="s">
        <v>150</v>
      </c>
      <c r="R60" s="7"/>
      <c r="S60" s="52" t="s">
        <v>150</v>
      </c>
      <c r="T60" s="7"/>
      <c r="U60" s="52" t="s">
        <v>150</v>
      </c>
      <c r="V60" s="7"/>
      <c r="W60" s="52" t="s">
        <v>150</v>
      </c>
      <c r="X60" s="7"/>
      <c r="Y60" s="52" t="s">
        <v>176</v>
      </c>
      <c r="Z60" s="7"/>
      <c r="AA60" s="52" t="s">
        <v>150</v>
      </c>
      <c r="AB60" s="7"/>
      <c r="AC60" s="51">
        <v>32.299999999999997</v>
      </c>
      <c r="AD60" s="54">
        <v>2.6</v>
      </c>
    </row>
    <row r="61" spans="1:30" ht="16.5" customHeight="1" x14ac:dyDescent="0.2">
      <c r="A61" s="7"/>
      <c r="B61" s="7"/>
      <c r="C61" s="7"/>
      <c r="D61" s="7" t="s">
        <v>141</v>
      </c>
      <c r="E61" s="7"/>
      <c r="F61" s="7"/>
      <c r="G61" s="7"/>
      <c r="H61" s="7"/>
      <c r="I61" s="7"/>
      <c r="J61" s="7"/>
      <c r="K61" s="7"/>
      <c r="L61" s="9" t="s">
        <v>140</v>
      </c>
      <c r="M61" s="52" t="s">
        <v>150</v>
      </c>
      <c r="N61" s="7"/>
      <c r="O61" s="52" t="s">
        <v>150</v>
      </c>
      <c r="P61" s="7"/>
      <c r="Q61" s="52" t="s">
        <v>150</v>
      </c>
      <c r="R61" s="7"/>
      <c r="S61" s="52" t="s">
        <v>150</v>
      </c>
      <c r="T61" s="7"/>
      <c r="U61" s="52" t="s">
        <v>150</v>
      </c>
      <c r="V61" s="7"/>
      <c r="W61" s="52" t="s">
        <v>150</v>
      </c>
      <c r="X61" s="7"/>
      <c r="Y61" s="52" t="s">
        <v>176</v>
      </c>
      <c r="Z61" s="7"/>
      <c r="AA61" s="52" t="s">
        <v>150</v>
      </c>
      <c r="AB61" s="7"/>
      <c r="AC61" s="49">
        <v>4.2</v>
      </c>
      <c r="AD61" s="7"/>
    </row>
    <row r="62" spans="1:30" ht="16.5" customHeight="1" x14ac:dyDescent="0.2">
      <c r="A62" s="7"/>
      <c r="B62" s="7"/>
      <c r="C62" s="7" t="s">
        <v>180</v>
      </c>
      <c r="D62" s="7"/>
      <c r="E62" s="7"/>
      <c r="F62" s="7"/>
      <c r="G62" s="7"/>
      <c r="H62" s="7"/>
      <c r="I62" s="7"/>
      <c r="J62" s="7"/>
      <c r="K62" s="7"/>
      <c r="L62" s="9" t="s">
        <v>140</v>
      </c>
      <c r="M62" s="52" t="s">
        <v>181</v>
      </c>
      <c r="N62" s="7"/>
      <c r="O62" s="52" t="s">
        <v>176</v>
      </c>
      <c r="P62" s="7"/>
      <c r="Q62" s="52" t="s">
        <v>181</v>
      </c>
      <c r="R62" s="7"/>
      <c r="S62" s="52" t="s">
        <v>181</v>
      </c>
      <c r="T62" s="7"/>
      <c r="U62" s="52" t="s">
        <v>181</v>
      </c>
      <c r="V62" s="7"/>
      <c r="W62" s="52" t="s">
        <v>181</v>
      </c>
      <c r="X62" s="7"/>
      <c r="Y62" s="52" t="s">
        <v>176</v>
      </c>
      <c r="Z62" s="7"/>
      <c r="AA62" s="52" t="s">
        <v>181</v>
      </c>
      <c r="AB62" s="7"/>
      <c r="AC62" s="52" t="s">
        <v>181</v>
      </c>
      <c r="AD62" s="7"/>
    </row>
    <row r="63" spans="1:30" ht="16.5" customHeight="1" x14ac:dyDescent="0.2">
      <c r="A63" s="7"/>
      <c r="B63" s="7"/>
      <c r="C63" s="7"/>
      <c r="D63" s="7" t="s">
        <v>141</v>
      </c>
      <c r="E63" s="7"/>
      <c r="F63" s="7"/>
      <c r="G63" s="7"/>
      <c r="H63" s="7"/>
      <c r="I63" s="7"/>
      <c r="J63" s="7"/>
      <c r="K63" s="7"/>
      <c r="L63" s="9" t="s">
        <v>140</v>
      </c>
      <c r="M63" s="52" t="s">
        <v>181</v>
      </c>
      <c r="N63" s="7"/>
      <c r="O63" s="52" t="s">
        <v>176</v>
      </c>
      <c r="P63" s="7"/>
      <c r="Q63" s="52" t="s">
        <v>181</v>
      </c>
      <c r="R63" s="7"/>
      <c r="S63" s="52" t="s">
        <v>181</v>
      </c>
      <c r="T63" s="7"/>
      <c r="U63" s="52" t="s">
        <v>181</v>
      </c>
      <c r="V63" s="7"/>
      <c r="W63" s="52" t="s">
        <v>181</v>
      </c>
      <c r="X63" s="7"/>
      <c r="Y63" s="52" t="s">
        <v>176</v>
      </c>
      <c r="Z63" s="7"/>
      <c r="AA63" s="52" t="s">
        <v>181</v>
      </c>
      <c r="AB63" s="7"/>
      <c r="AC63" s="52" t="s">
        <v>181</v>
      </c>
      <c r="AD63" s="7"/>
    </row>
    <row r="64" spans="1:30" ht="29.45" customHeight="1" x14ac:dyDescent="0.2">
      <c r="A64" s="7"/>
      <c r="B64" s="7"/>
      <c r="C64" s="351" t="s">
        <v>183</v>
      </c>
      <c r="D64" s="351"/>
      <c r="E64" s="351"/>
      <c r="F64" s="351"/>
      <c r="G64" s="351"/>
      <c r="H64" s="351"/>
      <c r="I64" s="351"/>
      <c r="J64" s="351"/>
      <c r="K64" s="351"/>
      <c r="L64" s="9" t="s">
        <v>140</v>
      </c>
      <c r="M64" s="50">
        <v>19.899999999999999</v>
      </c>
      <c r="N64" s="55">
        <v>17</v>
      </c>
      <c r="O64" s="51">
        <v>25.4</v>
      </c>
      <c r="P64" s="47" t="s">
        <v>150</v>
      </c>
      <c r="Q64" s="51">
        <v>30.3</v>
      </c>
      <c r="R64" s="55">
        <v>10.7</v>
      </c>
      <c r="S64" s="50">
        <v>35.6</v>
      </c>
      <c r="T64" s="55">
        <v>20.3</v>
      </c>
      <c r="U64" s="51">
        <v>40.6</v>
      </c>
      <c r="V64" s="55">
        <v>17.8</v>
      </c>
      <c r="W64" s="51">
        <v>32.799999999999997</v>
      </c>
      <c r="X64" s="55">
        <v>11.4</v>
      </c>
      <c r="Y64" s="52" t="s">
        <v>176</v>
      </c>
      <c r="Z64" s="7"/>
      <c r="AA64" s="51">
        <v>31.5</v>
      </c>
      <c r="AB64" s="54">
        <v>6.5</v>
      </c>
      <c r="AC64" s="51">
        <v>27.6</v>
      </c>
      <c r="AD64" s="54">
        <v>6.2</v>
      </c>
    </row>
    <row r="65" spans="1:30" ht="16.5" customHeight="1" x14ac:dyDescent="0.2">
      <c r="A65" s="7"/>
      <c r="B65" s="7"/>
      <c r="C65" s="7"/>
      <c r="D65" s="7" t="s">
        <v>141</v>
      </c>
      <c r="E65" s="7"/>
      <c r="F65" s="7"/>
      <c r="G65" s="7"/>
      <c r="H65" s="7"/>
      <c r="I65" s="7"/>
      <c r="J65" s="7"/>
      <c r="K65" s="7"/>
      <c r="L65" s="9" t="s">
        <v>140</v>
      </c>
      <c r="M65" s="51">
        <v>42.1</v>
      </c>
      <c r="N65" s="7"/>
      <c r="O65" s="52" t="s">
        <v>150</v>
      </c>
      <c r="P65" s="7"/>
      <c r="Q65" s="51">
        <v>17.899999999999999</v>
      </c>
      <c r="R65" s="7"/>
      <c r="S65" s="51">
        <v>26.3</v>
      </c>
      <c r="T65" s="7"/>
      <c r="U65" s="51">
        <v>25</v>
      </c>
      <c r="V65" s="7"/>
      <c r="W65" s="51">
        <v>17.8</v>
      </c>
      <c r="X65" s="7"/>
      <c r="Y65" s="52" t="s">
        <v>176</v>
      </c>
      <c r="Z65" s="7"/>
      <c r="AA65" s="51">
        <v>10.5</v>
      </c>
      <c r="AB65" s="7"/>
      <c r="AC65" s="51">
        <v>11.6</v>
      </c>
      <c r="AD65" s="7"/>
    </row>
    <row r="66" spans="1:30" ht="16.5" customHeight="1" x14ac:dyDescent="0.2">
      <c r="A66" s="7"/>
      <c r="B66" s="7" t="s">
        <v>145</v>
      </c>
      <c r="C66" s="7"/>
      <c r="D66" s="7"/>
      <c r="E66" s="7"/>
      <c r="F66" s="7"/>
      <c r="G66" s="7"/>
      <c r="H66" s="7"/>
      <c r="I66" s="7"/>
      <c r="J66" s="7"/>
      <c r="K66" s="7"/>
      <c r="L66" s="9"/>
      <c r="M66" s="10"/>
      <c r="N66" s="7"/>
      <c r="O66" s="10"/>
      <c r="P66" s="7"/>
      <c r="Q66" s="10"/>
      <c r="R66" s="7"/>
      <c r="S66" s="10"/>
      <c r="T66" s="7"/>
      <c r="U66" s="10"/>
      <c r="V66" s="7"/>
      <c r="W66" s="10"/>
      <c r="X66" s="7"/>
      <c r="Y66" s="10"/>
      <c r="Z66" s="7"/>
      <c r="AA66" s="10"/>
      <c r="AB66" s="7"/>
      <c r="AC66" s="10"/>
      <c r="AD66" s="7"/>
    </row>
    <row r="67" spans="1:30" ht="16.5" customHeight="1" x14ac:dyDescent="0.2">
      <c r="A67" s="7"/>
      <c r="B67" s="7"/>
      <c r="C67" s="7" t="s">
        <v>175</v>
      </c>
      <c r="D67" s="7"/>
      <c r="E67" s="7"/>
      <c r="F67" s="7"/>
      <c r="G67" s="7"/>
      <c r="H67" s="7"/>
      <c r="I67" s="7"/>
      <c r="J67" s="7"/>
      <c r="K67" s="7"/>
      <c r="L67" s="9" t="s">
        <v>140</v>
      </c>
      <c r="M67" s="51">
        <v>28.7</v>
      </c>
      <c r="N67" s="54">
        <v>3.8</v>
      </c>
      <c r="O67" s="51">
        <v>30.4</v>
      </c>
      <c r="P67" s="54">
        <v>5</v>
      </c>
      <c r="Q67" s="51">
        <v>24</v>
      </c>
      <c r="R67" s="54">
        <v>5</v>
      </c>
      <c r="S67" s="51">
        <v>27.3</v>
      </c>
      <c r="T67" s="54">
        <v>4.5999999999999996</v>
      </c>
      <c r="U67" s="51">
        <v>22.2</v>
      </c>
      <c r="V67" s="54">
        <v>5.0999999999999996</v>
      </c>
      <c r="W67" s="52" t="s">
        <v>176</v>
      </c>
      <c r="X67" s="7"/>
      <c r="Y67" s="51">
        <v>24.6</v>
      </c>
      <c r="Z67" s="54">
        <v>5.7</v>
      </c>
      <c r="AA67" s="52" t="s">
        <v>176</v>
      </c>
      <c r="AB67" s="7"/>
      <c r="AC67" s="51">
        <v>27.6</v>
      </c>
      <c r="AD67" s="54">
        <v>2.2999999999999998</v>
      </c>
    </row>
    <row r="68" spans="1:30" ht="16.5" customHeight="1" x14ac:dyDescent="0.2">
      <c r="A68" s="7"/>
      <c r="B68" s="7"/>
      <c r="C68" s="7"/>
      <c r="D68" s="7" t="s">
        <v>141</v>
      </c>
      <c r="E68" s="7"/>
      <c r="F68" s="7"/>
      <c r="G68" s="7"/>
      <c r="H68" s="7"/>
      <c r="I68" s="7"/>
      <c r="J68" s="7"/>
      <c r="K68" s="7"/>
      <c r="L68" s="9" t="s">
        <v>140</v>
      </c>
      <c r="M68" s="49">
        <v>6.7</v>
      </c>
      <c r="N68" s="7"/>
      <c r="O68" s="49">
        <v>8.4</v>
      </c>
      <c r="P68" s="7"/>
      <c r="Q68" s="51">
        <v>10.6</v>
      </c>
      <c r="R68" s="7"/>
      <c r="S68" s="49">
        <v>8.6</v>
      </c>
      <c r="T68" s="7"/>
      <c r="U68" s="51">
        <v>11.6</v>
      </c>
      <c r="V68" s="7"/>
      <c r="W68" s="52" t="s">
        <v>176</v>
      </c>
      <c r="X68" s="7"/>
      <c r="Y68" s="51">
        <v>11.8</v>
      </c>
      <c r="Z68" s="7"/>
      <c r="AA68" s="52" t="s">
        <v>176</v>
      </c>
      <c r="AB68" s="7"/>
      <c r="AC68" s="49">
        <v>4.2</v>
      </c>
      <c r="AD68" s="7"/>
    </row>
    <row r="69" spans="1:30" ht="16.5" customHeight="1" x14ac:dyDescent="0.2">
      <c r="A69" s="7"/>
      <c r="B69" s="7"/>
      <c r="C69" s="7" t="s">
        <v>177</v>
      </c>
      <c r="D69" s="7"/>
      <c r="E69" s="7"/>
      <c r="F69" s="7"/>
      <c r="G69" s="7"/>
      <c r="H69" s="7"/>
      <c r="I69" s="7"/>
      <c r="J69" s="7"/>
      <c r="K69" s="7"/>
      <c r="L69" s="9" t="s">
        <v>140</v>
      </c>
      <c r="M69" s="50">
        <v>18.600000000000001</v>
      </c>
      <c r="N69" s="54">
        <v>9.1999999999999993</v>
      </c>
      <c r="O69" s="51">
        <v>29.8</v>
      </c>
      <c r="P69" s="55">
        <v>11.3</v>
      </c>
      <c r="Q69" s="50">
        <v>19</v>
      </c>
      <c r="R69" s="55">
        <v>10.4</v>
      </c>
      <c r="S69" s="50">
        <v>28.9</v>
      </c>
      <c r="T69" s="55">
        <v>17.899999999999999</v>
      </c>
      <c r="U69" s="50">
        <v>25</v>
      </c>
      <c r="V69" s="55">
        <v>13.1</v>
      </c>
      <c r="W69" s="51">
        <v>25.6</v>
      </c>
      <c r="X69" s="54">
        <v>6.4</v>
      </c>
      <c r="Y69" s="49" t="s">
        <v>148</v>
      </c>
      <c r="Z69" s="7"/>
      <c r="AA69" s="52" t="s">
        <v>176</v>
      </c>
      <c r="AB69" s="7"/>
      <c r="AC69" s="51">
        <v>21.5</v>
      </c>
      <c r="AD69" s="54">
        <v>5.2</v>
      </c>
    </row>
    <row r="70" spans="1:30" ht="16.5" customHeight="1" x14ac:dyDescent="0.2">
      <c r="A70" s="7"/>
      <c r="B70" s="7"/>
      <c r="C70" s="7"/>
      <c r="D70" s="7" t="s">
        <v>141</v>
      </c>
      <c r="E70" s="7"/>
      <c r="F70" s="7"/>
      <c r="G70" s="7"/>
      <c r="H70" s="7"/>
      <c r="I70" s="7"/>
      <c r="J70" s="7"/>
      <c r="K70" s="7"/>
      <c r="L70" s="9" t="s">
        <v>140</v>
      </c>
      <c r="M70" s="51">
        <v>25.2</v>
      </c>
      <c r="N70" s="7"/>
      <c r="O70" s="51">
        <v>19.3</v>
      </c>
      <c r="P70" s="7"/>
      <c r="Q70" s="51">
        <v>28</v>
      </c>
      <c r="R70" s="7"/>
      <c r="S70" s="51">
        <v>31.7</v>
      </c>
      <c r="T70" s="7"/>
      <c r="U70" s="51">
        <v>26.8</v>
      </c>
      <c r="V70" s="7"/>
      <c r="W70" s="51">
        <v>12.7</v>
      </c>
      <c r="X70" s="7"/>
      <c r="Y70" s="52" t="s">
        <v>150</v>
      </c>
      <c r="Z70" s="7"/>
      <c r="AA70" s="52" t="s">
        <v>176</v>
      </c>
      <c r="AB70" s="7"/>
      <c r="AC70" s="51">
        <v>12.4</v>
      </c>
      <c r="AD70" s="7"/>
    </row>
    <row r="71" spans="1:30" ht="16.5" customHeight="1" x14ac:dyDescent="0.2">
      <c r="A71" s="7"/>
      <c r="B71" s="7"/>
      <c r="C71" s="7" t="s">
        <v>178</v>
      </c>
      <c r="D71" s="7"/>
      <c r="E71" s="7"/>
      <c r="F71" s="7"/>
      <c r="G71" s="7"/>
      <c r="H71" s="7"/>
      <c r="I71" s="7"/>
      <c r="J71" s="7"/>
      <c r="K71" s="7"/>
      <c r="L71" s="9" t="s">
        <v>140</v>
      </c>
      <c r="M71" s="52" t="s">
        <v>150</v>
      </c>
      <c r="N71" s="7"/>
      <c r="O71" s="52" t="s">
        <v>150</v>
      </c>
      <c r="P71" s="7"/>
      <c r="Q71" s="52" t="s">
        <v>150</v>
      </c>
      <c r="R71" s="7"/>
      <c r="S71" s="52" t="s">
        <v>150</v>
      </c>
      <c r="T71" s="7"/>
      <c r="U71" s="52" t="s">
        <v>150</v>
      </c>
      <c r="V71" s="7"/>
      <c r="W71" s="52" t="s">
        <v>150</v>
      </c>
      <c r="X71" s="7"/>
      <c r="Y71" s="52" t="s">
        <v>176</v>
      </c>
      <c r="Z71" s="7"/>
      <c r="AA71" s="52" t="s">
        <v>150</v>
      </c>
      <c r="AB71" s="7"/>
      <c r="AC71" s="52" t="s">
        <v>150</v>
      </c>
      <c r="AD71" s="7"/>
    </row>
    <row r="72" spans="1:30" ht="16.5" customHeight="1" x14ac:dyDescent="0.2">
      <c r="A72" s="7"/>
      <c r="B72" s="7"/>
      <c r="C72" s="7"/>
      <c r="D72" s="7" t="s">
        <v>141</v>
      </c>
      <c r="E72" s="7"/>
      <c r="F72" s="7"/>
      <c r="G72" s="7"/>
      <c r="H72" s="7"/>
      <c r="I72" s="7"/>
      <c r="J72" s="7"/>
      <c r="K72" s="7"/>
      <c r="L72" s="9" t="s">
        <v>140</v>
      </c>
      <c r="M72" s="52" t="s">
        <v>150</v>
      </c>
      <c r="N72" s="7"/>
      <c r="O72" s="52" t="s">
        <v>150</v>
      </c>
      <c r="P72" s="7"/>
      <c r="Q72" s="52" t="s">
        <v>150</v>
      </c>
      <c r="R72" s="7"/>
      <c r="S72" s="52" t="s">
        <v>150</v>
      </c>
      <c r="T72" s="7"/>
      <c r="U72" s="52" t="s">
        <v>150</v>
      </c>
      <c r="V72" s="7"/>
      <c r="W72" s="52" t="s">
        <v>150</v>
      </c>
      <c r="X72" s="7"/>
      <c r="Y72" s="52" t="s">
        <v>176</v>
      </c>
      <c r="Z72" s="7"/>
      <c r="AA72" s="52" t="s">
        <v>150</v>
      </c>
      <c r="AB72" s="7"/>
      <c r="AC72" s="51">
        <v>10.3</v>
      </c>
      <c r="AD72" s="7"/>
    </row>
    <row r="73" spans="1:30" ht="16.5" customHeight="1" x14ac:dyDescent="0.2">
      <c r="A73" s="7"/>
      <c r="B73" s="7"/>
      <c r="C73" s="7" t="s">
        <v>179</v>
      </c>
      <c r="D73" s="7"/>
      <c r="E73" s="7"/>
      <c r="F73" s="7"/>
      <c r="G73" s="7"/>
      <c r="H73" s="7"/>
      <c r="I73" s="7"/>
      <c r="J73" s="7"/>
      <c r="K73" s="7"/>
      <c r="L73" s="9" t="s">
        <v>140</v>
      </c>
      <c r="M73" s="52" t="s">
        <v>150</v>
      </c>
      <c r="N73" s="7"/>
      <c r="O73" s="52" t="s">
        <v>150</v>
      </c>
      <c r="P73" s="7"/>
      <c r="Q73" s="52" t="s">
        <v>150</v>
      </c>
      <c r="R73" s="7"/>
      <c r="S73" s="52" t="s">
        <v>150</v>
      </c>
      <c r="T73" s="7"/>
      <c r="U73" s="52" t="s">
        <v>150</v>
      </c>
      <c r="V73" s="7"/>
      <c r="W73" s="52" t="s">
        <v>150</v>
      </c>
      <c r="X73" s="7"/>
      <c r="Y73" s="52" t="s">
        <v>176</v>
      </c>
      <c r="Z73" s="7"/>
      <c r="AA73" s="52" t="s">
        <v>150</v>
      </c>
      <c r="AB73" s="7"/>
      <c r="AC73" s="52" t="s">
        <v>150</v>
      </c>
      <c r="AD73" s="7"/>
    </row>
    <row r="74" spans="1:30" ht="16.5" customHeight="1" x14ac:dyDescent="0.2">
      <c r="A74" s="7"/>
      <c r="B74" s="7"/>
      <c r="C74" s="7"/>
      <c r="D74" s="7" t="s">
        <v>141</v>
      </c>
      <c r="E74" s="7"/>
      <c r="F74" s="7"/>
      <c r="G74" s="7"/>
      <c r="H74" s="7"/>
      <c r="I74" s="7"/>
      <c r="J74" s="7"/>
      <c r="K74" s="7"/>
      <c r="L74" s="9" t="s">
        <v>140</v>
      </c>
      <c r="M74" s="52" t="s">
        <v>150</v>
      </c>
      <c r="N74" s="7"/>
      <c r="O74" s="52" t="s">
        <v>150</v>
      </c>
      <c r="P74" s="7"/>
      <c r="Q74" s="52" t="s">
        <v>150</v>
      </c>
      <c r="R74" s="7"/>
      <c r="S74" s="52" t="s">
        <v>150</v>
      </c>
      <c r="T74" s="7"/>
      <c r="U74" s="52" t="s">
        <v>150</v>
      </c>
      <c r="V74" s="7"/>
      <c r="W74" s="52" t="s">
        <v>150</v>
      </c>
      <c r="X74" s="7"/>
      <c r="Y74" s="52" t="s">
        <v>176</v>
      </c>
      <c r="Z74" s="7"/>
      <c r="AA74" s="52" t="s">
        <v>150</v>
      </c>
      <c r="AB74" s="7"/>
      <c r="AC74" s="51">
        <v>27.1</v>
      </c>
      <c r="AD74" s="7"/>
    </row>
    <row r="75" spans="1:30" ht="16.5" customHeight="1" x14ac:dyDescent="0.2">
      <c r="A75" s="7"/>
      <c r="B75" s="7"/>
      <c r="C75" s="7" t="s">
        <v>180</v>
      </c>
      <c r="D75" s="7"/>
      <c r="E75" s="7"/>
      <c r="F75" s="7"/>
      <c r="G75" s="7"/>
      <c r="H75" s="7"/>
      <c r="I75" s="7"/>
      <c r="J75" s="7"/>
      <c r="K75" s="7"/>
      <c r="L75" s="9" t="s">
        <v>140</v>
      </c>
      <c r="M75" s="52" t="s">
        <v>181</v>
      </c>
      <c r="N75" s="7"/>
      <c r="O75" s="52" t="s">
        <v>176</v>
      </c>
      <c r="P75" s="7"/>
      <c r="Q75" s="52" t="s">
        <v>181</v>
      </c>
      <c r="R75" s="7"/>
      <c r="S75" s="52" t="s">
        <v>181</v>
      </c>
      <c r="T75" s="7"/>
      <c r="U75" s="52" t="s">
        <v>181</v>
      </c>
      <c r="V75" s="7"/>
      <c r="W75" s="52" t="s">
        <v>181</v>
      </c>
      <c r="X75" s="7"/>
      <c r="Y75" s="52" t="s">
        <v>176</v>
      </c>
      <c r="Z75" s="7"/>
      <c r="AA75" s="52" t="s">
        <v>181</v>
      </c>
      <c r="AB75" s="7"/>
      <c r="AC75" s="52" t="s">
        <v>181</v>
      </c>
      <c r="AD75" s="7"/>
    </row>
    <row r="76" spans="1:30" ht="16.5" customHeight="1" x14ac:dyDescent="0.2">
      <c r="A76" s="7"/>
      <c r="B76" s="7"/>
      <c r="C76" s="7"/>
      <c r="D76" s="7" t="s">
        <v>141</v>
      </c>
      <c r="E76" s="7"/>
      <c r="F76" s="7"/>
      <c r="G76" s="7"/>
      <c r="H76" s="7"/>
      <c r="I76" s="7"/>
      <c r="J76" s="7"/>
      <c r="K76" s="7"/>
      <c r="L76" s="9" t="s">
        <v>140</v>
      </c>
      <c r="M76" s="52" t="s">
        <v>181</v>
      </c>
      <c r="N76" s="7"/>
      <c r="O76" s="52" t="s">
        <v>176</v>
      </c>
      <c r="P76" s="7"/>
      <c r="Q76" s="52" t="s">
        <v>181</v>
      </c>
      <c r="R76" s="7"/>
      <c r="S76" s="52" t="s">
        <v>181</v>
      </c>
      <c r="T76" s="7"/>
      <c r="U76" s="52" t="s">
        <v>181</v>
      </c>
      <c r="V76" s="7"/>
      <c r="W76" s="52" t="s">
        <v>181</v>
      </c>
      <c r="X76" s="7"/>
      <c r="Y76" s="52" t="s">
        <v>176</v>
      </c>
      <c r="Z76" s="7"/>
      <c r="AA76" s="52" t="s">
        <v>181</v>
      </c>
      <c r="AB76" s="7"/>
      <c r="AC76" s="52" t="s">
        <v>181</v>
      </c>
      <c r="AD76" s="7"/>
    </row>
    <row r="77" spans="1:30" ht="29.45" customHeight="1" x14ac:dyDescent="0.2">
      <c r="A77" s="7"/>
      <c r="B77" s="7"/>
      <c r="C77" s="351" t="s">
        <v>183</v>
      </c>
      <c r="D77" s="351"/>
      <c r="E77" s="351"/>
      <c r="F77" s="351"/>
      <c r="G77" s="351"/>
      <c r="H77" s="351"/>
      <c r="I77" s="351"/>
      <c r="J77" s="351"/>
      <c r="K77" s="351"/>
      <c r="L77" s="9" t="s">
        <v>140</v>
      </c>
      <c r="M77" s="51">
        <v>41.2</v>
      </c>
      <c r="N77" s="55">
        <v>16.100000000000001</v>
      </c>
      <c r="O77" s="48">
        <v>41.2</v>
      </c>
      <c r="P77" s="55">
        <v>46.7</v>
      </c>
      <c r="Q77" s="51">
        <v>42.3</v>
      </c>
      <c r="R77" s="55">
        <v>16</v>
      </c>
      <c r="S77" s="50">
        <v>25.6</v>
      </c>
      <c r="T77" s="55">
        <v>17.100000000000001</v>
      </c>
      <c r="U77" s="50">
        <v>29.2</v>
      </c>
      <c r="V77" s="55">
        <v>19.2</v>
      </c>
      <c r="W77" s="51">
        <v>32</v>
      </c>
      <c r="X77" s="55">
        <v>12</v>
      </c>
      <c r="Y77" s="52" t="s">
        <v>176</v>
      </c>
      <c r="Z77" s="7"/>
      <c r="AA77" s="51">
        <v>26.1</v>
      </c>
      <c r="AB77" s="54">
        <v>7.1</v>
      </c>
      <c r="AC77" s="51">
        <v>38.9</v>
      </c>
      <c r="AD77" s="54">
        <v>8</v>
      </c>
    </row>
    <row r="78" spans="1:30" ht="16.5" customHeight="1" x14ac:dyDescent="0.2">
      <c r="A78" s="7"/>
      <c r="B78" s="7"/>
      <c r="C78" s="7"/>
      <c r="D78" s="7" t="s">
        <v>141</v>
      </c>
      <c r="E78" s="7"/>
      <c r="F78" s="7"/>
      <c r="G78" s="7"/>
      <c r="H78" s="7"/>
      <c r="I78" s="7"/>
      <c r="J78" s="7"/>
      <c r="K78" s="7"/>
      <c r="L78" s="9" t="s">
        <v>140</v>
      </c>
      <c r="M78" s="51">
        <v>19.899999999999999</v>
      </c>
      <c r="N78" s="7"/>
      <c r="O78" s="51">
        <v>57.9</v>
      </c>
      <c r="P78" s="7"/>
      <c r="Q78" s="51">
        <v>19.3</v>
      </c>
      <c r="R78" s="7"/>
      <c r="S78" s="51">
        <v>34.1</v>
      </c>
      <c r="T78" s="7"/>
      <c r="U78" s="51">
        <v>33.5</v>
      </c>
      <c r="V78" s="7"/>
      <c r="W78" s="51">
        <v>19.100000000000001</v>
      </c>
      <c r="X78" s="7"/>
      <c r="Y78" s="52" t="s">
        <v>176</v>
      </c>
      <c r="Z78" s="7"/>
      <c r="AA78" s="51">
        <v>13.8</v>
      </c>
      <c r="AB78" s="7"/>
      <c r="AC78" s="49">
        <v>4.2</v>
      </c>
      <c r="AD78" s="7"/>
    </row>
    <row r="79" spans="1:30" ht="16.5" customHeight="1" x14ac:dyDescent="0.2">
      <c r="A79" s="7"/>
      <c r="B79" s="7" t="s">
        <v>146</v>
      </c>
      <c r="C79" s="7"/>
      <c r="D79" s="7"/>
      <c r="E79" s="7"/>
      <c r="F79" s="7"/>
      <c r="G79" s="7"/>
      <c r="H79" s="7"/>
      <c r="I79" s="7"/>
      <c r="J79" s="7"/>
      <c r="K79" s="7"/>
      <c r="L79" s="9"/>
      <c r="M79" s="10"/>
      <c r="N79" s="7"/>
      <c r="O79" s="10"/>
      <c r="P79" s="7"/>
      <c r="Q79" s="10"/>
      <c r="R79" s="7"/>
      <c r="S79" s="10"/>
      <c r="T79" s="7"/>
      <c r="U79" s="10"/>
      <c r="V79" s="7"/>
      <c r="W79" s="10"/>
      <c r="X79" s="7"/>
      <c r="Y79" s="10"/>
      <c r="Z79" s="7"/>
      <c r="AA79" s="10"/>
      <c r="AB79" s="7"/>
      <c r="AC79" s="10"/>
      <c r="AD79" s="7"/>
    </row>
    <row r="80" spans="1:30" ht="16.5" customHeight="1" x14ac:dyDescent="0.2">
      <c r="A80" s="7"/>
      <c r="B80" s="7"/>
      <c r="C80" s="7" t="s">
        <v>175</v>
      </c>
      <c r="D80" s="7"/>
      <c r="E80" s="7"/>
      <c r="F80" s="7"/>
      <c r="G80" s="7"/>
      <c r="H80" s="7"/>
      <c r="I80" s="7"/>
      <c r="J80" s="7"/>
      <c r="K80" s="7"/>
      <c r="L80" s="9" t="s">
        <v>140</v>
      </c>
      <c r="M80" s="51">
        <v>24.2</v>
      </c>
      <c r="N80" s="54">
        <v>3.6</v>
      </c>
      <c r="O80" s="51">
        <v>24.8</v>
      </c>
      <c r="P80" s="54">
        <v>3.9</v>
      </c>
      <c r="Q80" s="51">
        <v>25.3</v>
      </c>
      <c r="R80" s="54">
        <v>3.9</v>
      </c>
      <c r="S80" s="51">
        <v>26.9</v>
      </c>
      <c r="T80" s="54">
        <v>3.8</v>
      </c>
      <c r="U80" s="51">
        <v>21.1</v>
      </c>
      <c r="V80" s="54">
        <v>3.9</v>
      </c>
      <c r="W80" s="52" t="s">
        <v>176</v>
      </c>
      <c r="X80" s="7"/>
      <c r="Y80" s="51">
        <v>25.4</v>
      </c>
      <c r="Z80" s="54">
        <v>4.5</v>
      </c>
      <c r="AA80" s="52" t="s">
        <v>176</v>
      </c>
      <c r="AB80" s="7"/>
      <c r="AC80" s="51">
        <v>24.6</v>
      </c>
      <c r="AD80" s="54">
        <v>1.8</v>
      </c>
    </row>
    <row r="81" spans="1:30" ht="16.5" customHeight="1" x14ac:dyDescent="0.2">
      <c r="A81" s="7"/>
      <c r="B81" s="7"/>
      <c r="C81" s="7"/>
      <c r="D81" s="7" t="s">
        <v>141</v>
      </c>
      <c r="E81" s="7"/>
      <c r="F81" s="7"/>
      <c r="G81" s="7"/>
      <c r="H81" s="7"/>
      <c r="I81" s="7"/>
      <c r="J81" s="7"/>
      <c r="K81" s="7"/>
      <c r="L81" s="9" t="s">
        <v>140</v>
      </c>
      <c r="M81" s="49">
        <v>7.7</v>
      </c>
      <c r="N81" s="7"/>
      <c r="O81" s="49">
        <v>8.1</v>
      </c>
      <c r="P81" s="7"/>
      <c r="Q81" s="49">
        <v>7.8</v>
      </c>
      <c r="R81" s="7"/>
      <c r="S81" s="49">
        <v>7.1</v>
      </c>
      <c r="T81" s="7"/>
      <c r="U81" s="49">
        <v>9.4</v>
      </c>
      <c r="V81" s="7"/>
      <c r="W81" s="52" t="s">
        <v>176</v>
      </c>
      <c r="X81" s="7"/>
      <c r="Y81" s="49">
        <v>9</v>
      </c>
      <c r="Z81" s="7"/>
      <c r="AA81" s="52" t="s">
        <v>176</v>
      </c>
      <c r="AB81" s="7"/>
      <c r="AC81" s="49">
        <v>3.7</v>
      </c>
      <c r="AD81" s="7"/>
    </row>
    <row r="82" spans="1:30" ht="16.5" customHeight="1" x14ac:dyDescent="0.2">
      <c r="A82" s="7"/>
      <c r="B82" s="7"/>
      <c r="C82" s="7" t="s">
        <v>177</v>
      </c>
      <c r="D82" s="7"/>
      <c r="E82" s="7"/>
      <c r="F82" s="7"/>
      <c r="G82" s="7"/>
      <c r="H82" s="7"/>
      <c r="I82" s="7"/>
      <c r="J82" s="7"/>
      <c r="K82" s="7"/>
      <c r="L82" s="9" t="s">
        <v>140</v>
      </c>
      <c r="M82" s="51">
        <v>27.6</v>
      </c>
      <c r="N82" s="54">
        <v>8.6999999999999993</v>
      </c>
      <c r="O82" s="51">
        <v>21.5</v>
      </c>
      <c r="P82" s="54">
        <v>7.7</v>
      </c>
      <c r="Q82" s="51">
        <v>26.2</v>
      </c>
      <c r="R82" s="54">
        <v>6.3</v>
      </c>
      <c r="S82" s="50">
        <v>27.4</v>
      </c>
      <c r="T82" s="55">
        <v>13.8</v>
      </c>
      <c r="U82" s="50">
        <v>28.6</v>
      </c>
      <c r="V82" s="55">
        <v>14.1</v>
      </c>
      <c r="W82" s="51">
        <v>26</v>
      </c>
      <c r="X82" s="54">
        <v>5.3</v>
      </c>
      <c r="Y82" s="49" t="s">
        <v>148</v>
      </c>
      <c r="Z82" s="7"/>
      <c r="AA82" s="52" t="s">
        <v>176</v>
      </c>
      <c r="AB82" s="7"/>
      <c r="AC82" s="51">
        <v>25.6</v>
      </c>
      <c r="AD82" s="54">
        <v>4.3</v>
      </c>
    </row>
    <row r="83" spans="1:30" ht="16.5" customHeight="1" x14ac:dyDescent="0.2">
      <c r="A83" s="7"/>
      <c r="B83" s="7"/>
      <c r="C83" s="7"/>
      <c r="D83" s="7" t="s">
        <v>141</v>
      </c>
      <c r="E83" s="7"/>
      <c r="F83" s="7"/>
      <c r="G83" s="7"/>
      <c r="H83" s="7"/>
      <c r="I83" s="7"/>
      <c r="J83" s="7"/>
      <c r="K83" s="7"/>
      <c r="L83" s="9" t="s">
        <v>140</v>
      </c>
      <c r="M83" s="51">
        <v>16.100000000000001</v>
      </c>
      <c r="N83" s="7"/>
      <c r="O83" s="51">
        <v>18.3</v>
      </c>
      <c r="P83" s="7"/>
      <c r="Q83" s="51">
        <v>12.4</v>
      </c>
      <c r="R83" s="7"/>
      <c r="S83" s="51">
        <v>25.7</v>
      </c>
      <c r="T83" s="7"/>
      <c r="U83" s="51">
        <v>25.1</v>
      </c>
      <c r="V83" s="7"/>
      <c r="W83" s="51">
        <v>10.5</v>
      </c>
      <c r="X83" s="7"/>
      <c r="Y83" s="52" t="s">
        <v>150</v>
      </c>
      <c r="Z83" s="7"/>
      <c r="AA83" s="52" t="s">
        <v>176</v>
      </c>
      <c r="AB83" s="7"/>
      <c r="AC83" s="49">
        <v>8.5</v>
      </c>
      <c r="AD83" s="7"/>
    </row>
    <row r="84" spans="1:30" ht="16.5" customHeight="1" x14ac:dyDescent="0.2">
      <c r="A84" s="7"/>
      <c r="B84" s="7"/>
      <c r="C84" s="7" t="s">
        <v>178</v>
      </c>
      <c r="D84" s="7"/>
      <c r="E84" s="7"/>
      <c r="F84" s="7"/>
      <c r="G84" s="7"/>
      <c r="H84" s="7"/>
      <c r="I84" s="7"/>
      <c r="J84" s="7"/>
      <c r="K84" s="7"/>
      <c r="L84" s="9" t="s">
        <v>140</v>
      </c>
      <c r="M84" s="50">
        <v>30.1</v>
      </c>
      <c r="N84" s="55">
        <v>16.100000000000001</v>
      </c>
      <c r="O84" s="50">
        <v>12.4</v>
      </c>
      <c r="P84" s="54">
        <v>7.5</v>
      </c>
      <c r="Q84" s="51">
        <v>28</v>
      </c>
      <c r="R84" s="55">
        <v>10.199999999999999</v>
      </c>
      <c r="S84" s="51">
        <v>32.6</v>
      </c>
      <c r="T84" s="55">
        <v>11</v>
      </c>
      <c r="U84" s="51">
        <v>32</v>
      </c>
      <c r="V84" s="55">
        <v>12.6</v>
      </c>
      <c r="W84" s="51">
        <v>25.3</v>
      </c>
      <c r="X84" s="55">
        <v>10.9</v>
      </c>
      <c r="Y84" s="52" t="s">
        <v>176</v>
      </c>
      <c r="Z84" s="7"/>
      <c r="AA84" s="51">
        <v>22.6</v>
      </c>
      <c r="AB84" s="54">
        <v>5.9</v>
      </c>
      <c r="AC84" s="51">
        <v>27.4</v>
      </c>
      <c r="AD84" s="54">
        <v>4.7</v>
      </c>
    </row>
    <row r="85" spans="1:30" ht="16.5" customHeight="1" x14ac:dyDescent="0.2">
      <c r="A85" s="7"/>
      <c r="B85" s="7"/>
      <c r="C85" s="7"/>
      <c r="D85" s="7" t="s">
        <v>141</v>
      </c>
      <c r="E85" s="7"/>
      <c r="F85" s="7"/>
      <c r="G85" s="7"/>
      <c r="H85" s="7"/>
      <c r="I85" s="7"/>
      <c r="J85" s="7"/>
      <c r="K85" s="7"/>
      <c r="L85" s="9" t="s">
        <v>140</v>
      </c>
      <c r="M85" s="51">
        <v>27.2</v>
      </c>
      <c r="N85" s="7"/>
      <c r="O85" s="51">
        <v>30.9</v>
      </c>
      <c r="P85" s="7"/>
      <c r="Q85" s="51">
        <v>18.600000000000001</v>
      </c>
      <c r="R85" s="7"/>
      <c r="S85" s="51">
        <v>17.100000000000001</v>
      </c>
      <c r="T85" s="7"/>
      <c r="U85" s="51">
        <v>20.100000000000001</v>
      </c>
      <c r="V85" s="7"/>
      <c r="W85" s="51">
        <v>22</v>
      </c>
      <c r="X85" s="7"/>
      <c r="Y85" s="52" t="s">
        <v>176</v>
      </c>
      <c r="Z85" s="7"/>
      <c r="AA85" s="51">
        <v>13.3</v>
      </c>
      <c r="AB85" s="7"/>
      <c r="AC85" s="49">
        <v>8.8000000000000007</v>
      </c>
      <c r="AD85" s="7"/>
    </row>
    <row r="86" spans="1:30" ht="16.5" customHeight="1" x14ac:dyDescent="0.2">
      <c r="A86" s="7"/>
      <c r="B86" s="7"/>
      <c r="C86" s="7" t="s">
        <v>179</v>
      </c>
      <c r="D86" s="7"/>
      <c r="E86" s="7"/>
      <c r="F86" s="7"/>
      <c r="G86" s="7"/>
      <c r="H86" s="7"/>
      <c r="I86" s="7"/>
      <c r="J86" s="7"/>
      <c r="K86" s="7"/>
      <c r="L86" s="9" t="s">
        <v>140</v>
      </c>
      <c r="M86" s="49" t="s">
        <v>148</v>
      </c>
      <c r="N86" s="7"/>
      <c r="O86" s="49" t="s">
        <v>148</v>
      </c>
      <c r="P86" s="7"/>
      <c r="Q86" s="48">
        <v>27</v>
      </c>
      <c r="R86" s="55">
        <v>43.8</v>
      </c>
      <c r="S86" s="48">
        <v>31</v>
      </c>
      <c r="T86" s="55">
        <v>42.3</v>
      </c>
      <c r="U86" s="48">
        <v>21.1</v>
      </c>
      <c r="V86" s="55">
        <v>29.5</v>
      </c>
      <c r="W86" s="52" t="s">
        <v>150</v>
      </c>
      <c r="X86" s="7"/>
      <c r="Y86" s="52" t="s">
        <v>176</v>
      </c>
      <c r="Z86" s="7"/>
      <c r="AA86" s="51">
        <v>33.6</v>
      </c>
      <c r="AB86" s="55">
        <v>10.8</v>
      </c>
      <c r="AC86" s="50">
        <v>27.6</v>
      </c>
      <c r="AD86" s="55">
        <v>14.7</v>
      </c>
    </row>
    <row r="87" spans="1:30" ht="16.5" customHeight="1" x14ac:dyDescent="0.2">
      <c r="A87" s="7"/>
      <c r="B87" s="7"/>
      <c r="C87" s="7"/>
      <c r="D87" s="7" t="s">
        <v>141</v>
      </c>
      <c r="E87" s="7"/>
      <c r="F87" s="7"/>
      <c r="G87" s="7"/>
      <c r="H87" s="7"/>
      <c r="I87" s="7"/>
      <c r="J87" s="7"/>
      <c r="K87" s="7"/>
      <c r="L87" s="9" t="s">
        <v>140</v>
      </c>
      <c r="M87" s="49" t="s">
        <v>148</v>
      </c>
      <c r="N87" s="7"/>
      <c r="O87" s="49" t="s">
        <v>148</v>
      </c>
      <c r="P87" s="7"/>
      <c r="Q87" s="51">
        <v>82.6</v>
      </c>
      <c r="R87" s="7"/>
      <c r="S87" s="51">
        <v>69.7</v>
      </c>
      <c r="T87" s="7"/>
      <c r="U87" s="51">
        <v>71.400000000000006</v>
      </c>
      <c r="V87" s="7"/>
      <c r="W87" s="52" t="s">
        <v>150</v>
      </c>
      <c r="X87" s="7"/>
      <c r="Y87" s="52" t="s">
        <v>176</v>
      </c>
      <c r="Z87" s="7"/>
      <c r="AA87" s="51">
        <v>16.5</v>
      </c>
      <c r="AB87" s="7"/>
      <c r="AC87" s="51">
        <v>27.2</v>
      </c>
      <c r="AD87" s="7"/>
    </row>
    <row r="88" spans="1:30" ht="16.5" customHeight="1" x14ac:dyDescent="0.2">
      <c r="A88" s="7"/>
      <c r="B88" s="7"/>
      <c r="C88" s="7" t="s">
        <v>180</v>
      </c>
      <c r="D88" s="7"/>
      <c r="E88" s="7"/>
      <c r="F88" s="7"/>
      <c r="G88" s="7"/>
      <c r="H88" s="7"/>
      <c r="I88" s="7"/>
      <c r="J88" s="7"/>
      <c r="K88" s="7"/>
      <c r="L88" s="9" t="s">
        <v>140</v>
      </c>
      <c r="M88" s="52" t="s">
        <v>181</v>
      </c>
      <c r="N88" s="7"/>
      <c r="O88" s="52" t="s">
        <v>176</v>
      </c>
      <c r="P88" s="7"/>
      <c r="Q88" s="52" t="s">
        <v>181</v>
      </c>
      <c r="R88" s="7"/>
      <c r="S88" s="52" t="s">
        <v>181</v>
      </c>
      <c r="T88" s="7"/>
      <c r="U88" s="52" t="s">
        <v>181</v>
      </c>
      <c r="V88" s="7"/>
      <c r="W88" s="52" t="s">
        <v>181</v>
      </c>
      <c r="X88" s="7"/>
      <c r="Y88" s="52" t="s">
        <v>176</v>
      </c>
      <c r="Z88" s="7"/>
      <c r="AA88" s="52" t="s">
        <v>181</v>
      </c>
      <c r="AB88" s="7"/>
      <c r="AC88" s="52" t="s">
        <v>181</v>
      </c>
      <c r="AD88" s="7"/>
    </row>
    <row r="89" spans="1:30" ht="16.5" customHeight="1" x14ac:dyDescent="0.2">
      <c r="A89" s="7"/>
      <c r="B89" s="7"/>
      <c r="C89" s="7"/>
      <c r="D89" s="7" t="s">
        <v>141</v>
      </c>
      <c r="E89" s="7"/>
      <c r="F89" s="7"/>
      <c r="G89" s="7"/>
      <c r="H89" s="7"/>
      <c r="I89" s="7"/>
      <c r="J89" s="7"/>
      <c r="K89" s="7"/>
      <c r="L89" s="9" t="s">
        <v>140</v>
      </c>
      <c r="M89" s="52" t="s">
        <v>181</v>
      </c>
      <c r="N89" s="7"/>
      <c r="O89" s="52" t="s">
        <v>176</v>
      </c>
      <c r="P89" s="7"/>
      <c r="Q89" s="52" t="s">
        <v>181</v>
      </c>
      <c r="R89" s="7"/>
      <c r="S89" s="52" t="s">
        <v>181</v>
      </c>
      <c r="T89" s="7"/>
      <c r="U89" s="52" t="s">
        <v>181</v>
      </c>
      <c r="V89" s="7"/>
      <c r="W89" s="52" t="s">
        <v>181</v>
      </c>
      <c r="X89" s="7"/>
      <c r="Y89" s="52" t="s">
        <v>176</v>
      </c>
      <c r="Z89" s="7"/>
      <c r="AA89" s="52" t="s">
        <v>181</v>
      </c>
      <c r="AB89" s="7"/>
      <c r="AC89" s="52" t="s">
        <v>181</v>
      </c>
      <c r="AD89" s="7"/>
    </row>
    <row r="90" spans="1:30" ht="16.5" customHeight="1" x14ac:dyDescent="0.2">
      <c r="A90" s="7"/>
      <c r="B90" s="7" t="s">
        <v>147</v>
      </c>
      <c r="C90" s="7"/>
      <c r="D90" s="7"/>
      <c r="E90" s="7"/>
      <c r="F90" s="7"/>
      <c r="G90" s="7"/>
      <c r="H90" s="7"/>
      <c r="I90" s="7"/>
      <c r="J90" s="7"/>
      <c r="K90" s="7"/>
      <c r="L90" s="9"/>
      <c r="M90" s="10"/>
      <c r="N90" s="7"/>
      <c r="O90" s="10"/>
      <c r="P90" s="7"/>
      <c r="Q90" s="10"/>
      <c r="R90" s="7"/>
      <c r="S90" s="10"/>
      <c r="T90" s="7"/>
      <c r="U90" s="10"/>
      <c r="V90" s="7"/>
      <c r="W90" s="10"/>
      <c r="X90" s="7"/>
      <c r="Y90" s="10"/>
      <c r="Z90" s="7"/>
      <c r="AA90" s="10"/>
      <c r="AB90" s="7"/>
      <c r="AC90" s="10"/>
      <c r="AD90" s="7"/>
    </row>
    <row r="91" spans="1:30" ht="16.5" customHeight="1" x14ac:dyDescent="0.2">
      <c r="A91" s="7"/>
      <c r="B91" s="7"/>
      <c r="C91" s="7" t="s">
        <v>175</v>
      </c>
      <c r="D91" s="7"/>
      <c r="E91" s="7"/>
      <c r="F91" s="7"/>
      <c r="G91" s="7"/>
      <c r="H91" s="7"/>
      <c r="I91" s="7"/>
      <c r="J91" s="7"/>
      <c r="K91" s="7"/>
      <c r="L91" s="9" t="s">
        <v>140</v>
      </c>
      <c r="M91" s="51">
        <v>21.5</v>
      </c>
      <c r="N91" s="54">
        <v>5.2</v>
      </c>
      <c r="O91" s="51">
        <v>23.6</v>
      </c>
      <c r="P91" s="54">
        <v>5.2</v>
      </c>
      <c r="Q91" s="51">
        <v>24.6</v>
      </c>
      <c r="R91" s="54">
        <v>7.3</v>
      </c>
      <c r="S91" s="51">
        <v>23</v>
      </c>
      <c r="T91" s="54">
        <v>6.1</v>
      </c>
      <c r="U91" s="51">
        <v>23.5</v>
      </c>
      <c r="V91" s="54">
        <v>8.3000000000000007</v>
      </c>
      <c r="W91" s="52" t="s">
        <v>176</v>
      </c>
      <c r="X91" s="7"/>
      <c r="Y91" s="51">
        <v>20.9</v>
      </c>
      <c r="Z91" s="54">
        <v>4.7</v>
      </c>
      <c r="AA91" s="52" t="s">
        <v>176</v>
      </c>
      <c r="AB91" s="7"/>
      <c r="AC91" s="51">
        <v>22.8</v>
      </c>
      <c r="AD91" s="54">
        <v>3.1</v>
      </c>
    </row>
    <row r="92" spans="1:30" ht="16.5" customHeight="1" x14ac:dyDescent="0.2">
      <c r="A92" s="7"/>
      <c r="B92" s="7"/>
      <c r="C92" s="7"/>
      <c r="D92" s="7" t="s">
        <v>141</v>
      </c>
      <c r="E92" s="7"/>
      <c r="F92" s="7"/>
      <c r="G92" s="7"/>
      <c r="H92" s="7"/>
      <c r="I92" s="7"/>
      <c r="J92" s="7"/>
      <c r="K92" s="7"/>
      <c r="L92" s="9" t="s">
        <v>140</v>
      </c>
      <c r="M92" s="51">
        <v>21.5</v>
      </c>
      <c r="N92" s="7"/>
      <c r="O92" s="51">
        <v>23.6</v>
      </c>
      <c r="P92" s="7"/>
      <c r="Q92" s="51">
        <v>24.6</v>
      </c>
      <c r="R92" s="7"/>
      <c r="S92" s="51">
        <v>23</v>
      </c>
      <c r="T92" s="7"/>
      <c r="U92" s="51">
        <v>23.5</v>
      </c>
      <c r="V92" s="7"/>
      <c r="W92" s="52" t="s">
        <v>176</v>
      </c>
      <c r="X92" s="7"/>
      <c r="Y92" s="51">
        <v>20.9</v>
      </c>
      <c r="Z92" s="7"/>
      <c r="AA92" s="52" t="s">
        <v>176</v>
      </c>
      <c r="AB92" s="7"/>
      <c r="AC92" s="51">
        <v>22.8</v>
      </c>
      <c r="AD92" s="7"/>
    </row>
    <row r="93" spans="1:30" ht="16.5" customHeight="1" x14ac:dyDescent="0.2">
      <c r="A93" s="7"/>
      <c r="B93" s="7"/>
      <c r="C93" s="7" t="s">
        <v>177</v>
      </c>
      <c r="D93" s="7"/>
      <c r="E93" s="7"/>
      <c r="F93" s="7"/>
      <c r="G93" s="7"/>
      <c r="H93" s="7"/>
      <c r="I93" s="7"/>
      <c r="J93" s="7"/>
      <c r="K93" s="7"/>
      <c r="L93" s="9" t="s">
        <v>140</v>
      </c>
      <c r="M93" s="50">
        <v>27.3</v>
      </c>
      <c r="N93" s="55">
        <v>11.5</v>
      </c>
      <c r="O93" s="50">
        <v>28.5</v>
      </c>
      <c r="P93" s="55">
        <v>11.3</v>
      </c>
      <c r="Q93" s="50">
        <v>30.6</v>
      </c>
      <c r="R93" s="55">
        <v>11.2</v>
      </c>
      <c r="S93" s="51">
        <v>24.7</v>
      </c>
      <c r="T93" s="55">
        <v>12.4</v>
      </c>
      <c r="U93" s="50">
        <v>38.299999999999997</v>
      </c>
      <c r="V93" s="55">
        <v>28.5</v>
      </c>
      <c r="W93" s="51">
        <v>19.8</v>
      </c>
      <c r="X93" s="54">
        <v>9.1</v>
      </c>
      <c r="Y93" s="52" t="s">
        <v>150</v>
      </c>
      <c r="Z93" s="7"/>
      <c r="AA93" s="52" t="s">
        <v>176</v>
      </c>
      <c r="AB93" s="7"/>
      <c r="AC93" s="50">
        <v>28.7</v>
      </c>
      <c r="AD93" s="54">
        <v>5.3</v>
      </c>
    </row>
    <row r="94" spans="1:30" ht="16.5" customHeight="1" x14ac:dyDescent="0.2">
      <c r="A94" s="7"/>
      <c r="B94" s="7"/>
      <c r="C94" s="7"/>
      <c r="D94" s="7" t="s">
        <v>141</v>
      </c>
      <c r="E94" s="7"/>
      <c r="F94" s="7"/>
      <c r="G94" s="7"/>
      <c r="H94" s="7"/>
      <c r="I94" s="7"/>
      <c r="J94" s="7"/>
      <c r="K94" s="7"/>
      <c r="L94" s="9" t="s">
        <v>140</v>
      </c>
      <c r="M94" s="51">
        <v>27.3</v>
      </c>
      <c r="N94" s="7"/>
      <c r="O94" s="51">
        <v>28.5</v>
      </c>
      <c r="P94" s="7"/>
      <c r="Q94" s="51">
        <v>30.6</v>
      </c>
      <c r="R94" s="7"/>
      <c r="S94" s="51">
        <v>24.7</v>
      </c>
      <c r="T94" s="7"/>
      <c r="U94" s="51">
        <v>38.299999999999997</v>
      </c>
      <c r="V94" s="7"/>
      <c r="W94" s="51">
        <v>19.8</v>
      </c>
      <c r="X94" s="7"/>
      <c r="Y94" s="52" t="s">
        <v>150</v>
      </c>
      <c r="Z94" s="7"/>
      <c r="AA94" s="52" t="s">
        <v>176</v>
      </c>
      <c r="AB94" s="7"/>
      <c r="AC94" s="51">
        <v>28.7</v>
      </c>
      <c r="AD94" s="7"/>
    </row>
    <row r="95" spans="1:30" ht="16.5" customHeight="1" x14ac:dyDescent="0.2">
      <c r="A95" s="7"/>
      <c r="B95" s="7"/>
      <c r="C95" s="7" t="s">
        <v>178</v>
      </c>
      <c r="D95" s="7"/>
      <c r="E95" s="7"/>
      <c r="F95" s="7"/>
      <c r="G95" s="7"/>
      <c r="H95" s="7"/>
      <c r="I95" s="7"/>
      <c r="J95" s="7"/>
      <c r="K95" s="7"/>
      <c r="L95" s="9" t="s">
        <v>140</v>
      </c>
      <c r="M95" s="50">
        <v>28.4</v>
      </c>
      <c r="N95" s="55">
        <v>26.1</v>
      </c>
      <c r="O95" s="52" t="s">
        <v>150</v>
      </c>
      <c r="P95" s="7"/>
      <c r="Q95" s="51">
        <v>22.8</v>
      </c>
      <c r="R95" s="55">
        <v>14.8</v>
      </c>
      <c r="S95" s="51">
        <v>24.3</v>
      </c>
      <c r="T95" s="55">
        <v>19.2</v>
      </c>
      <c r="U95" s="52" t="s">
        <v>150</v>
      </c>
      <c r="V95" s="7"/>
      <c r="W95" s="51">
        <v>16.8</v>
      </c>
      <c r="X95" s="54">
        <v>9</v>
      </c>
      <c r="Y95" s="52" t="s">
        <v>176</v>
      </c>
      <c r="Z95" s="7"/>
      <c r="AA95" s="52" t="s">
        <v>150</v>
      </c>
      <c r="AB95" s="7"/>
      <c r="AC95" s="50">
        <v>25.5</v>
      </c>
      <c r="AD95" s="55">
        <v>10.7</v>
      </c>
    </row>
    <row r="96" spans="1:30" ht="16.5" customHeight="1" x14ac:dyDescent="0.2">
      <c r="A96" s="7"/>
      <c r="B96" s="7"/>
      <c r="C96" s="7"/>
      <c r="D96" s="7" t="s">
        <v>141</v>
      </c>
      <c r="E96" s="7"/>
      <c r="F96" s="7"/>
      <c r="G96" s="7"/>
      <c r="H96" s="7"/>
      <c r="I96" s="7"/>
      <c r="J96" s="7"/>
      <c r="K96" s="7"/>
      <c r="L96" s="9" t="s">
        <v>140</v>
      </c>
      <c r="M96" s="51">
        <v>28.4</v>
      </c>
      <c r="N96" s="7"/>
      <c r="O96" s="52" t="s">
        <v>150</v>
      </c>
      <c r="P96" s="7"/>
      <c r="Q96" s="51">
        <v>22.8</v>
      </c>
      <c r="R96" s="7"/>
      <c r="S96" s="51">
        <v>24.3</v>
      </c>
      <c r="T96" s="7"/>
      <c r="U96" s="52" t="s">
        <v>150</v>
      </c>
      <c r="V96" s="7"/>
      <c r="W96" s="51">
        <v>16.8</v>
      </c>
      <c r="X96" s="7"/>
      <c r="Y96" s="52" t="s">
        <v>176</v>
      </c>
      <c r="Z96" s="7"/>
      <c r="AA96" s="52" t="s">
        <v>150</v>
      </c>
      <c r="AB96" s="7"/>
      <c r="AC96" s="51">
        <v>25.5</v>
      </c>
      <c r="AD96" s="7"/>
    </row>
    <row r="97" spans="1:30" ht="16.5" customHeight="1" x14ac:dyDescent="0.2">
      <c r="A97" s="7"/>
      <c r="B97" s="7"/>
      <c r="C97" s="7" t="s">
        <v>179</v>
      </c>
      <c r="D97" s="7"/>
      <c r="E97" s="7"/>
      <c r="F97" s="7"/>
      <c r="G97" s="7"/>
      <c r="H97" s="7"/>
      <c r="I97" s="7"/>
      <c r="J97" s="7"/>
      <c r="K97" s="7"/>
      <c r="L97" s="9" t="s">
        <v>140</v>
      </c>
      <c r="M97" s="52" t="s">
        <v>150</v>
      </c>
      <c r="N97" s="7"/>
      <c r="O97" s="52" t="s">
        <v>150</v>
      </c>
      <c r="P97" s="7"/>
      <c r="Q97" s="50">
        <v>35.4</v>
      </c>
      <c r="R97" s="55">
        <v>67.099999999999994</v>
      </c>
      <c r="S97" s="50">
        <v>30.6</v>
      </c>
      <c r="T97" s="55">
        <v>28.5</v>
      </c>
      <c r="U97" s="52" t="s">
        <v>150</v>
      </c>
      <c r="V97" s="7"/>
      <c r="W97" s="52" t="s">
        <v>150</v>
      </c>
      <c r="X97" s="7"/>
      <c r="Y97" s="52" t="s">
        <v>176</v>
      </c>
      <c r="Z97" s="7"/>
      <c r="AA97" s="52" t="s">
        <v>150</v>
      </c>
      <c r="AB97" s="7"/>
      <c r="AC97" s="51">
        <v>21.3</v>
      </c>
      <c r="AD97" s="55">
        <v>16.7</v>
      </c>
    </row>
    <row r="98" spans="1:30" ht="16.5" customHeight="1" x14ac:dyDescent="0.2">
      <c r="A98" s="7"/>
      <c r="B98" s="7"/>
      <c r="C98" s="7"/>
      <c r="D98" s="7" t="s">
        <v>141</v>
      </c>
      <c r="E98" s="7"/>
      <c r="F98" s="7"/>
      <c r="G98" s="7"/>
      <c r="H98" s="7"/>
      <c r="I98" s="7"/>
      <c r="J98" s="7"/>
      <c r="K98" s="7"/>
      <c r="L98" s="9" t="s">
        <v>140</v>
      </c>
      <c r="M98" s="52" t="s">
        <v>150</v>
      </c>
      <c r="N98" s="7"/>
      <c r="O98" s="52" t="s">
        <v>150</v>
      </c>
      <c r="P98" s="7"/>
      <c r="Q98" s="51">
        <v>35.4</v>
      </c>
      <c r="R98" s="7"/>
      <c r="S98" s="51">
        <v>30.6</v>
      </c>
      <c r="T98" s="7"/>
      <c r="U98" s="52" t="s">
        <v>150</v>
      </c>
      <c r="V98" s="7"/>
      <c r="W98" s="52" t="s">
        <v>150</v>
      </c>
      <c r="X98" s="7"/>
      <c r="Y98" s="52" t="s">
        <v>176</v>
      </c>
      <c r="Z98" s="7"/>
      <c r="AA98" s="52" t="s">
        <v>150</v>
      </c>
      <c r="AB98" s="7"/>
      <c r="AC98" s="51">
        <v>21.3</v>
      </c>
      <c r="AD98" s="7"/>
    </row>
    <row r="99" spans="1:30" ht="16.5" customHeight="1" x14ac:dyDescent="0.2">
      <c r="A99" s="7"/>
      <c r="B99" s="7"/>
      <c r="C99" s="7" t="s">
        <v>180</v>
      </c>
      <c r="D99" s="7"/>
      <c r="E99" s="7"/>
      <c r="F99" s="7"/>
      <c r="G99" s="7"/>
      <c r="H99" s="7"/>
      <c r="I99" s="7"/>
      <c r="J99" s="7"/>
      <c r="K99" s="7"/>
      <c r="L99" s="9" t="s">
        <v>140</v>
      </c>
      <c r="M99" s="52" t="s">
        <v>181</v>
      </c>
      <c r="N99" s="7"/>
      <c r="O99" s="52" t="s">
        <v>176</v>
      </c>
      <c r="P99" s="7"/>
      <c r="Q99" s="52" t="s">
        <v>181</v>
      </c>
      <c r="R99" s="7"/>
      <c r="S99" s="52" t="s">
        <v>181</v>
      </c>
      <c r="T99" s="7"/>
      <c r="U99" s="52" t="s">
        <v>181</v>
      </c>
      <c r="V99" s="7"/>
      <c r="W99" s="52" t="s">
        <v>181</v>
      </c>
      <c r="X99" s="7"/>
      <c r="Y99" s="52" t="s">
        <v>176</v>
      </c>
      <c r="Z99" s="7"/>
      <c r="AA99" s="52" t="s">
        <v>181</v>
      </c>
      <c r="AB99" s="7"/>
      <c r="AC99" s="52" t="s">
        <v>181</v>
      </c>
      <c r="AD99" s="7"/>
    </row>
    <row r="100" spans="1:30" ht="16.5" customHeight="1" x14ac:dyDescent="0.2">
      <c r="A100" s="13"/>
      <c r="B100" s="13"/>
      <c r="C100" s="13"/>
      <c r="D100" s="13" t="s">
        <v>141</v>
      </c>
      <c r="E100" s="13"/>
      <c r="F100" s="13"/>
      <c r="G100" s="13"/>
      <c r="H100" s="13"/>
      <c r="I100" s="13"/>
      <c r="J100" s="13"/>
      <c r="K100" s="13"/>
      <c r="L100" s="14" t="s">
        <v>140</v>
      </c>
      <c r="M100" s="53" t="s">
        <v>181</v>
      </c>
      <c r="N100" s="13"/>
      <c r="O100" s="53" t="s">
        <v>176</v>
      </c>
      <c r="P100" s="13"/>
      <c r="Q100" s="53" t="s">
        <v>181</v>
      </c>
      <c r="R100" s="13"/>
      <c r="S100" s="53" t="s">
        <v>181</v>
      </c>
      <c r="T100" s="13"/>
      <c r="U100" s="53" t="s">
        <v>181</v>
      </c>
      <c r="V100" s="13"/>
      <c r="W100" s="53" t="s">
        <v>181</v>
      </c>
      <c r="X100" s="13"/>
      <c r="Y100" s="53" t="s">
        <v>176</v>
      </c>
      <c r="Z100" s="13"/>
      <c r="AA100" s="53" t="s">
        <v>181</v>
      </c>
      <c r="AB100" s="13"/>
      <c r="AC100" s="53" t="s">
        <v>181</v>
      </c>
      <c r="AD100" s="13"/>
    </row>
    <row r="101" spans="1:30" ht="4.5" customHeight="1" x14ac:dyDescent="0.2">
      <c r="A101" s="25"/>
      <c r="B101" s="25"/>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row>
    <row r="102" spans="1:30" ht="16.5" customHeight="1" x14ac:dyDescent="0.2">
      <c r="A102" s="25"/>
      <c r="B102" s="25"/>
      <c r="C102" s="345" t="s">
        <v>186</v>
      </c>
      <c r="D102" s="345"/>
      <c r="E102" s="345"/>
      <c r="F102" s="345"/>
      <c r="G102" s="345"/>
      <c r="H102" s="345"/>
      <c r="I102" s="345"/>
      <c r="J102" s="345"/>
      <c r="K102" s="345"/>
      <c r="L102" s="345"/>
      <c r="M102" s="345"/>
      <c r="N102" s="345"/>
      <c r="O102" s="345"/>
      <c r="P102" s="345"/>
      <c r="Q102" s="345"/>
      <c r="R102" s="345"/>
      <c r="S102" s="345"/>
      <c r="T102" s="345"/>
      <c r="U102" s="345"/>
      <c r="V102" s="345"/>
      <c r="W102" s="345"/>
      <c r="X102" s="345"/>
      <c r="Y102" s="345"/>
      <c r="Z102" s="345"/>
      <c r="AA102" s="345"/>
      <c r="AB102" s="345"/>
      <c r="AC102" s="345"/>
      <c r="AD102" s="345"/>
    </row>
    <row r="103" spans="1:30" ht="4.5" customHeight="1" x14ac:dyDescent="0.2">
      <c r="A103" s="25"/>
      <c r="B103" s="25"/>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row>
    <row r="104" spans="1:30" ht="16.5" customHeight="1" x14ac:dyDescent="0.2">
      <c r="A104" s="25" t="s">
        <v>79</v>
      </c>
      <c r="B104" s="25"/>
      <c r="C104" s="345" t="s">
        <v>153</v>
      </c>
      <c r="D104" s="345"/>
      <c r="E104" s="345"/>
      <c r="F104" s="345"/>
      <c r="G104" s="345"/>
      <c r="H104" s="345"/>
      <c r="I104" s="345"/>
      <c r="J104" s="345"/>
      <c r="K104" s="345"/>
      <c r="L104" s="345"/>
      <c r="M104" s="345"/>
      <c r="N104" s="345"/>
      <c r="O104" s="345"/>
      <c r="P104" s="345"/>
      <c r="Q104" s="345"/>
      <c r="R104" s="345"/>
      <c r="S104" s="345"/>
      <c r="T104" s="345"/>
      <c r="U104" s="345"/>
      <c r="V104" s="345"/>
      <c r="W104" s="345"/>
      <c r="X104" s="345"/>
      <c r="Y104" s="345"/>
      <c r="Z104" s="345"/>
      <c r="AA104" s="345"/>
      <c r="AB104" s="345"/>
      <c r="AC104" s="345"/>
      <c r="AD104" s="345"/>
    </row>
    <row r="105" spans="1:30" ht="16.5" customHeight="1" x14ac:dyDescent="0.2">
      <c r="A105" s="25" t="s">
        <v>80</v>
      </c>
      <c r="B105" s="25"/>
      <c r="C105" s="345" t="s">
        <v>154</v>
      </c>
      <c r="D105" s="345"/>
      <c r="E105" s="345"/>
      <c r="F105" s="345"/>
      <c r="G105" s="345"/>
      <c r="H105" s="345"/>
      <c r="I105" s="345"/>
      <c r="J105" s="345"/>
      <c r="K105" s="345"/>
      <c r="L105" s="345"/>
      <c r="M105" s="345"/>
      <c r="N105" s="345"/>
      <c r="O105" s="345"/>
      <c r="P105" s="345"/>
      <c r="Q105" s="345"/>
      <c r="R105" s="345"/>
      <c r="S105" s="345"/>
      <c r="T105" s="345"/>
      <c r="U105" s="345"/>
      <c r="V105" s="345"/>
      <c r="W105" s="345"/>
      <c r="X105" s="345"/>
      <c r="Y105" s="345"/>
      <c r="Z105" s="345"/>
      <c r="AA105" s="345"/>
      <c r="AB105" s="345"/>
      <c r="AC105" s="345"/>
      <c r="AD105" s="345"/>
    </row>
    <row r="106" spans="1:30" ht="29.45" customHeight="1" x14ac:dyDescent="0.2">
      <c r="A106" s="25" t="s">
        <v>81</v>
      </c>
      <c r="B106" s="25"/>
      <c r="C106" s="345" t="s">
        <v>187</v>
      </c>
      <c r="D106" s="345"/>
      <c r="E106" s="345"/>
      <c r="F106" s="345"/>
      <c r="G106" s="345"/>
      <c r="H106" s="345"/>
      <c r="I106" s="345"/>
      <c r="J106" s="345"/>
      <c r="K106" s="345"/>
      <c r="L106" s="345"/>
      <c r="M106" s="345"/>
      <c r="N106" s="345"/>
      <c r="O106" s="345"/>
      <c r="P106" s="345"/>
      <c r="Q106" s="345"/>
      <c r="R106" s="345"/>
      <c r="S106" s="345"/>
      <c r="T106" s="345"/>
      <c r="U106" s="345"/>
      <c r="V106" s="345"/>
      <c r="W106" s="345"/>
      <c r="X106" s="345"/>
      <c r="Y106" s="345"/>
      <c r="Z106" s="345"/>
      <c r="AA106" s="345"/>
      <c r="AB106" s="345"/>
      <c r="AC106" s="345"/>
      <c r="AD106" s="345"/>
    </row>
    <row r="107" spans="1:30" ht="68.099999999999994" customHeight="1" x14ac:dyDescent="0.2">
      <c r="A107" s="25" t="s">
        <v>82</v>
      </c>
      <c r="B107" s="25"/>
      <c r="C107" s="345" t="s">
        <v>188</v>
      </c>
      <c r="D107" s="345"/>
      <c r="E107" s="345"/>
      <c r="F107" s="345"/>
      <c r="G107" s="345"/>
      <c r="H107" s="345"/>
      <c r="I107" s="345"/>
      <c r="J107" s="345"/>
      <c r="K107" s="345"/>
      <c r="L107" s="345"/>
      <c r="M107" s="345"/>
      <c r="N107" s="345"/>
      <c r="O107" s="345"/>
      <c r="P107" s="345"/>
      <c r="Q107" s="345"/>
      <c r="R107" s="345"/>
      <c r="S107" s="345"/>
      <c r="T107" s="345"/>
      <c r="U107" s="345"/>
      <c r="V107" s="345"/>
      <c r="W107" s="345"/>
      <c r="X107" s="345"/>
      <c r="Y107" s="345"/>
      <c r="Z107" s="345"/>
      <c r="AA107" s="345"/>
      <c r="AB107" s="345"/>
      <c r="AC107" s="345"/>
      <c r="AD107" s="345"/>
    </row>
    <row r="108" spans="1:30" ht="29.45" customHeight="1" x14ac:dyDescent="0.2">
      <c r="A108" s="25" t="s">
        <v>83</v>
      </c>
      <c r="B108" s="25"/>
      <c r="C108" s="345" t="s">
        <v>156</v>
      </c>
      <c r="D108" s="345"/>
      <c r="E108" s="345"/>
      <c r="F108" s="345"/>
      <c r="G108" s="345"/>
      <c r="H108" s="345"/>
      <c r="I108" s="345"/>
      <c r="J108" s="345"/>
      <c r="K108" s="345"/>
      <c r="L108" s="345"/>
      <c r="M108" s="345"/>
      <c r="N108" s="345"/>
      <c r="O108" s="345"/>
      <c r="P108" s="345"/>
      <c r="Q108" s="345"/>
      <c r="R108" s="345"/>
      <c r="S108" s="345"/>
      <c r="T108" s="345"/>
      <c r="U108" s="345"/>
      <c r="V108" s="345"/>
      <c r="W108" s="345"/>
      <c r="X108" s="345"/>
      <c r="Y108" s="345"/>
      <c r="Z108" s="345"/>
      <c r="AA108" s="345"/>
      <c r="AB108" s="345"/>
      <c r="AC108" s="345"/>
      <c r="AD108" s="345"/>
    </row>
    <row r="109" spans="1:30" ht="42.4" customHeight="1" x14ac:dyDescent="0.2">
      <c r="A109" s="25" t="s">
        <v>84</v>
      </c>
      <c r="B109" s="25"/>
      <c r="C109" s="345" t="s">
        <v>157</v>
      </c>
      <c r="D109" s="345"/>
      <c r="E109" s="345"/>
      <c r="F109" s="345"/>
      <c r="G109" s="345"/>
      <c r="H109" s="345"/>
      <c r="I109" s="345"/>
      <c r="J109" s="345"/>
      <c r="K109" s="345"/>
      <c r="L109" s="345"/>
      <c r="M109" s="345"/>
      <c r="N109" s="345"/>
      <c r="O109" s="345"/>
      <c r="P109" s="345"/>
      <c r="Q109" s="345"/>
      <c r="R109" s="345"/>
      <c r="S109" s="345"/>
      <c r="T109" s="345"/>
      <c r="U109" s="345"/>
      <c r="V109" s="345"/>
      <c r="W109" s="345"/>
      <c r="X109" s="345"/>
      <c r="Y109" s="345"/>
      <c r="Z109" s="345"/>
      <c r="AA109" s="345"/>
      <c r="AB109" s="345"/>
      <c r="AC109" s="345"/>
      <c r="AD109" s="345"/>
    </row>
    <row r="110" spans="1:30" ht="42.4" customHeight="1" x14ac:dyDescent="0.2">
      <c r="A110" s="25" t="s">
        <v>85</v>
      </c>
      <c r="B110" s="25"/>
      <c r="C110" s="345" t="s">
        <v>158</v>
      </c>
      <c r="D110" s="345"/>
      <c r="E110" s="345"/>
      <c r="F110" s="345"/>
      <c r="G110" s="345"/>
      <c r="H110" s="345"/>
      <c r="I110" s="345"/>
      <c r="J110" s="345"/>
      <c r="K110" s="345"/>
      <c r="L110" s="345"/>
      <c r="M110" s="345"/>
      <c r="N110" s="345"/>
      <c r="O110" s="345"/>
      <c r="P110" s="345"/>
      <c r="Q110" s="345"/>
      <c r="R110" s="345"/>
      <c r="S110" s="345"/>
      <c r="T110" s="345"/>
      <c r="U110" s="345"/>
      <c r="V110" s="345"/>
      <c r="W110" s="345"/>
      <c r="X110" s="345"/>
      <c r="Y110" s="345"/>
      <c r="Z110" s="345"/>
      <c r="AA110" s="345"/>
      <c r="AB110" s="345"/>
      <c r="AC110" s="345"/>
      <c r="AD110" s="345"/>
    </row>
    <row r="111" spans="1:30" ht="16.5" customHeight="1" x14ac:dyDescent="0.2">
      <c r="A111" s="25"/>
      <c r="B111" s="25"/>
      <c r="C111" s="345" t="s">
        <v>159</v>
      </c>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row>
    <row r="112" spans="1:30" ht="16.5" customHeight="1" x14ac:dyDescent="0.2">
      <c r="A112" s="25" t="s">
        <v>86</v>
      </c>
      <c r="B112" s="25"/>
      <c r="C112" s="345" t="s">
        <v>160</v>
      </c>
      <c r="D112" s="345"/>
      <c r="E112" s="345"/>
      <c r="F112" s="345"/>
      <c r="G112" s="345"/>
      <c r="H112" s="345"/>
      <c r="I112" s="345"/>
      <c r="J112" s="345"/>
      <c r="K112" s="345"/>
      <c r="L112" s="345"/>
      <c r="M112" s="345"/>
      <c r="N112" s="345"/>
      <c r="O112" s="345"/>
      <c r="P112" s="345"/>
      <c r="Q112" s="345"/>
      <c r="R112" s="345"/>
      <c r="S112" s="345"/>
      <c r="T112" s="345"/>
      <c r="U112" s="345"/>
      <c r="V112" s="345"/>
      <c r="W112" s="345"/>
      <c r="X112" s="345"/>
      <c r="Y112" s="345"/>
      <c r="Z112" s="345"/>
      <c r="AA112" s="345"/>
      <c r="AB112" s="345"/>
      <c r="AC112" s="345"/>
      <c r="AD112" s="345"/>
    </row>
    <row r="113" spans="1:30" ht="16.5" customHeight="1" x14ac:dyDescent="0.2">
      <c r="A113" s="25" t="s">
        <v>184</v>
      </c>
      <c r="B113" s="25"/>
      <c r="C113" s="345" t="s">
        <v>189</v>
      </c>
      <c r="D113" s="345"/>
      <c r="E113" s="345"/>
      <c r="F113" s="345"/>
      <c r="G113" s="345"/>
      <c r="H113" s="345"/>
      <c r="I113" s="345"/>
      <c r="J113" s="345"/>
      <c r="K113" s="345"/>
      <c r="L113" s="345"/>
      <c r="M113" s="345"/>
      <c r="N113" s="345"/>
      <c r="O113" s="345"/>
      <c r="P113" s="345"/>
      <c r="Q113" s="345"/>
      <c r="R113" s="345"/>
      <c r="S113" s="345"/>
      <c r="T113" s="345"/>
      <c r="U113" s="345"/>
      <c r="V113" s="345"/>
      <c r="W113" s="345"/>
      <c r="X113" s="345"/>
      <c r="Y113" s="345"/>
      <c r="Z113" s="345"/>
      <c r="AA113" s="345"/>
      <c r="AB113" s="345"/>
      <c r="AC113" s="345"/>
      <c r="AD113" s="345"/>
    </row>
    <row r="114" spans="1:30" ht="16.5" customHeight="1" x14ac:dyDescent="0.2">
      <c r="A114" s="25" t="s">
        <v>151</v>
      </c>
      <c r="B114" s="25"/>
      <c r="C114" s="345" t="s">
        <v>161</v>
      </c>
      <c r="D114" s="345"/>
      <c r="E114" s="345"/>
      <c r="F114" s="345"/>
      <c r="G114" s="345"/>
      <c r="H114" s="345"/>
      <c r="I114" s="345"/>
      <c r="J114" s="345"/>
      <c r="K114" s="345"/>
      <c r="L114" s="345"/>
      <c r="M114" s="345"/>
      <c r="N114" s="345"/>
      <c r="O114" s="345"/>
      <c r="P114" s="345"/>
      <c r="Q114" s="345"/>
      <c r="R114" s="345"/>
      <c r="S114" s="345"/>
      <c r="T114" s="345"/>
      <c r="U114" s="345"/>
      <c r="V114" s="345"/>
      <c r="W114" s="345"/>
      <c r="X114" s="345"/>
      <c r="Y114" s="345"/>
      <c r="Z114" s="345"/>
      <c r="AA114" s="345"/>
      <c r="AB114" s="345"/>
      <c r="AC114" s="345"/>
      <c r="AD114" s="345"/>
    </row>
    <row r="115" spans="1:30" ht="16.5" customHeight="1" x14ac:dyDescent="0.2">
      <c r="A115" s="25" t="s">
        <v>185</v>
      </c>
      <c r="B115" s="25"/>
      <c r="C115" s="345" t="s">
        <v>190</v>
      </c>
      <c r="D115" s="345"/>
      <c r="E115" s="345"/>
      <c r="F115" s="345"/>
      <c r="G115" s="345"/>
      <c r="H115" s="345"/>
      <c r="I115" s="345"/>
      <c r="J115" s="345"/>
      <c r="K115" s="345"/>
      <c r="L115" s="345"/>
      <c r="M115" s="345"/>
      <c r="N115" s="345"/>
      <c r="O115" s="345"/>
      <c r="P115" s="345"/>
      <c r="Q115" s="345"/>
      <c r="R115" s="345"/>
      <c r="S115" s="345"/>
      <c r="T115" s="345"/>
      <c r="U115" s="345"/>
      <c r="V115" s="345"/>
      <c r="W115" s="345"/>
      <c r="X115" s="345"/>
      <c r="Y115" s="345"/>
      <c r="Z115" s="345"/>
      <c r="AA115" s="345"/>
      <c r="AB115" s="345"/>
      <c r="AC115" s="345"/>
      <c r="AD115" s="345"/>
    </row>
    <row r="116" spans="1:30" ht="4.5" customHeight="1" x14ac:dyDescent="0.2"/>
    <row r="117" spans="1:30" ht="29.45" customHeight="1" x14ac:dyDescent="0.2">
      <c r="A117" s="26" t="s">
        <v>95</v>
      </c>
      <c r="B117" s="25"/>
      <c r="C117" s="25"/>
      <c r="D117" s="25"/>
      <c r="E117" s="345" t="s">
        <v>191</v>
      </c>
      <c r="F117" s="345"/>
      <c r="G117" s="345"/>
      <c r="H117" s="345"/>
      <c r="I117" s="345"/>
      <c r="J117" s="345"/>
      <c r="K117" s="345"/>
      <c r="L117" s="345"/>
      <c r="M117" s="345"/>
      <c r="N117" s="345"/>
      <c r="O117" s="345"/>
      <c r="P117" s="345"/>
      <c r="Q117" s="345"/>
      <c r="R117" s="345"/>
      <c r="S117" s="345"/>
      <c r="T117" s="345"/>
      <c r="U117" s="345"/>
      <c r="V117" s="345"/>
      <c r="W117" s="345"/>
      <c r="X117" s="345"/>
      <c r="Y117" s="345"/>
      <c r="Z117" s="345"/>
      <c r="AA117" s="345"/>
      <c r="AB117" s="345"/>
      <c r="AC117" s="345"/>
      <c r="AD117" s="345"/>
    </row>
  </sheetData>
  <mergeCells count="28">
    <mergeCell ref="C114:AD114"/>
    <mergeCell ref="C115:AD115"/>
    <mergeCell ref="E117:AD117"/>
    <mergeCell ref="C109:AD109"/>
    <mergeCell ref="C110:AD110"/>
    <mergeCell ref="C111:AD111"/>
    <mergeCell ref="C112:AD112"/>
    <mergeCell ref="C113:AD113"/>
    <mergeCell ref="C104:AD104"/>
    <mergeCell ref="C105:AD105"/>
    <mergeCell ref="C106:AD106"/>
    <mergeCell ref="C107:AD107"/>
    <mergeCell ref="C108:AD108"/>
    <mergeCell ref="C28:K28"/>
    <mergeCell ref="C64:K64"/>
    <mergeCell ref="C77:K77"/>
    <mergeCell ref="K1:AD1"/>
    <mergeCell ref="C102:AD102"/>
    <mergeCell ref="W2:X2"/>
    <mergeCell ref="Y2:Z2"/>
    <mergeCell ref="AA2:AB2"/>
    <mergeCell ref="AC2:AD2"/>
    <mergeCell ref="C15:K15"/>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EA.4</oddHeader>
    <oddFooter>&amp;L&amp;"Arial"&amp;8REPORT ON
GOVERNMENT
SERVICES 2022&amp;R&amp;"Arial"&amp;8HEALTH SECTOR
OVERVIEW
PAGE &amp;B&amp;P&amp;B</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29"/>
  <sheetViews>
    <sheetView showGridLines="0" workbookViewId="0"/>
  </sheetViews>
  <sheetFormatPr defaultColWidth="11.42578125" defaultRowHeight="12.75" x14ac:dyDescent="0.2"/>
  <cols>
    <col min="1" max="10" width="1.85546875" customWidth="1"/>
    <col min="11" max="11" width="5.140625" customWidth="1"/>
    <col min="12" max="12" width="9.42578125" customWidth="1"/>
    <col min="13" max="13" width="5" customWidth="1"/>
    <col min="14" max="14" width="6" customWidth="1"/>
    <col min="15" max="15" width="5" customWidth="1"/>
    <col min="16" max="16" width="6" customWidth="1"/>
    <col min="17" max="17" width="5" customWidth="1"/>
    <col min="18" max="18" width="6" customWidth="1"/>
    <col min="19" max="19" width="5" customWidth="1"/>
    <col min="20" max="20" width="6" customWidth="1"/>
    <col min="21" max="21" width="5" customWidth="1"/>
    <col min="22" max="22" width="6" customWidth="1"/>
    <col min="23" max="23" width="5" customWidth="1"/>
    <col min="24" max="24" width="6" customWidth="1"/>
    <col min="25" max="25" width="5" customWidth="1"/>
    <col min="26" max="26" width="6" customWidth="1"/>
    <col min="27" max="27" width="5" customWidth="1"/>
    <col min="28" max="28" width="6" customWidth="1"/>
    <col min="29" max="29" width="5" customWidth="1"/>
    <col min="30" max="30" width="6" customWidth="1"/>
  </cols>
  <sheetData>
    <row r="1" spans="1:30" ht="17.45" customHeight="1" x14ac:dyDescent="0.2">
      <c r="A1" s="8" t="s">
        <v>192</v>
      </c>
      <c r="B1" s="8"/>
      <c r="C1" s="8"/>
      <c r="D1" s="8"/>
      <c r="E1" s="8"/>
      <c r="F1" s="8"/>
      <c r="G1" s="8"/>
      <c r="H1" s="8"/>
      <c r="I1" s="8"/>
      <c r="J1" s="8"/>
      <c r="K1" s="352" t="s">
        <v>193</v>
      </c>
      <c r="L1" s="353"/>
      <c r="M1" s="353"/>
      <c r="N1" s="353"/>
      <c r="O1" s="353"/>
      <c r="P1" s="353"/>
      <c r="Q1" s="353"/>
      <c r="R1" s="353"/>
      <c r="S1" s="353"/>
      <c r="T1" s="353"/>
      <c r="U1" s="353"/>
      <c r="V1" s="353"/>
      <c r="W1" s="353"/>
      <c r="X1" s="353"/>
      <c r="Y1" s="353"/>
      <c r="Z1" s="353"/>
      <c r="AA1" s="353"/>
      <c r="AB1" s="353"/>
      <c r="AC1" s="353"/>
      <c r="AD1" s="353"/>
    </row>
    <row r="2" spans="1:30" ht="16.5" customHeight="1" x14ac:dyDescent="0.2">
      <c r="A2" s="11"/>
      <c r="B2" s="11"/>
      <c r="C2" s="11"/>
      <c r="D2" s="11"/>
      <c r="E2" s="11"/>
      <c r="F2" s="11"/>
      <c r="G2" s="11"/>
      <c r="H2" s="11"/>
      <c r="I2" s="11"/>
      <c r="J2" s="11"/>
      <c r="K2" s="11"/>
      <c r="L2" s="12" t="s">
        <v>59</v>
      </c>
      <c r="M2" s="349" t="s">
        <v>194</v>
      </c>
      <c r="N2" s="350"/>
      <c r="O2" s="349" t="s">
        <v>195</v>
      </c>
      <c r="P2" s="350"/>
      <c r="Q2" s="349" t="s">
        <v>196</v>
      </c>
      <c r="R2" s="350"/>
      <c r="S2" s="349" t="s">
        <v>197</v>
      </c>
      <c r="T2" s="350"/>
      <c r="U2" s="349" t="s">
        <v>198</v>
      </c>
      <c r="V2" s="350"/>
      <c r="W2" s="349" t="s">
        <v>199</v>
      </c>
      <c r="X2" s="350"/>
      <c r="Y2" s="349" t="s">
        <v>200</v>
      </c>
      <c r="Z2" s="350"/>
      <c r="AA2" s="349" t="s">
        <v>201</v>
      </c>
      <c r="AB2" s="350"/>
      <c r="AC2" s="349" t="s">
        <v>202</v>
      </c>
      <c r="AD2" s="350"/>
    </row>
    <row r="3" spans="1:30" ht="16.5" customHeight="1" x14ac:dyDescent="0.2">
      <c r="A3" s="7" t="s">
        <v>137</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203</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29.45" customHeight="1" x14ac:dyDescent="0.2">
      <c r="A5" s="7"/>
      <c r="B5" s="7"/>
      <c r="C5" s="351" t="s">
        <v>204</v>
      </c>
      <c r="D5" s="351"/>
      <c r="E5" s="351"/>
      <c r="F5" s="351"/>
      <c r="G5" s="351"/>
      <c r="H5" s="351"/>
      <c r="I5" s="351"/>
      <c r="J5" s="351"/>
      <c r="K5" s="351"/>
      <c r="L5" s="9" t="s">
        <v>140</v>
      </c>
      <c r="M5" s="57">
        <v>78.400000000000006</v>
      </c>
      <c r="N5" s="60">
        <v>4.9000000000000004</v>
      </c>
      <c r="O5" s="57">
        <v>79.7</v>
      </c>
      <c r="P5" s="60">
        <v>5.6</v>
      </c>
      <c r="Q5" s="57">
        <v>76.7</v>
      </c>
      <c r="R5" s="60">
        <v>5.4</v>
      </c>
      <c r="S5" s="57">
        <v>78.599999999999994</v>
      </c>
      <c r="T5" s="60">
        <v>5.0999999999999996</v>
      </c>
      <c r="U5" s="57">
        <v>76.099999999999994</v>
      </c>
      <c r="V5" s="60">
        <v>6.1</v>
      </c>
      <c r="W5" s="57">
        <v>80.599999999999994</v>
      </c>
      <c r="X5" s="60">
        <v>6.1</v>
      </c>
      <c r="Y5" s="57">
        <v>75</v>
      </c>
      <c r="Z5" s="56">
        <v>17.5</v>
      </c>
      <c r="AA5" s="57">
        <v>64.5</v>
      </c>
      <c r="AB5" s="60">
        <v>4.8</v>
      </c>
      <c r="AC5" s="57">
        <v>76.8</v>
      </c>
      <c r="AD5" s="60">
        <v>2.2999999999999998</v>
      </c>
    </row>
    <row r="6" spans="1:30" ht="16.5" customHeight="1" x14ac:dyDescent="0.2">
      <c r="A6" s="7"/>
      <c r="B6" s="7"/>
      <c r="C6" s="7"/>
      <c r="D6" s="7" t="s">
        <v>141</v>
      </c>
      <c r="E6" s="7"/>
      <c r="F6" s="7"/>
      <c r="G6" s="7"/>
      <c r="H6" s="7"/>
      <c r="I6" s="7"/>
      <c r="J6" s="7"/>
      <c r="K6" s="7"/>
      <c r="L6" s="9" t="s">
        <v>140</v>
      </c>
      <c r="M6" s="58">
        <v>3.2</v>
      </c>
      <c r="N6" s="7"/>
      <c r="O6" s="58">
        <v>3.6</v>
      </c>
      <c r="P6" s="7"/>
      <c r="Q6" s="58">
        <v>3.6</v>
      </c>
      <c r="R6" s="7"/>
      <c r="S6" s="58">
        <v>3.3</v>
      </c>
      <c r="T6" s="7"/>
      <c r="U6" s="58">
        <v>4.0999999999999996</v>
      </c>
      <c r="V6" s="7"/>
      <c r="W6" s="58">
        <v>3.9</v>
      </c>
      <c r="X6" s="7"/>
      <c r="Y6" s="57">
        <v>11.9</v>
      </c>
      <c r="Z6" s="7"/>
      <c r="AA6" s="58">
        <v>3.8</v>
      </c>
      <c r="AB6" s="7"/>
      <c r="AC6" s="58">
        <v>1.5</v>
      </c>
      <c r="AD6" s="7"/>
    </row>
    <row r="7" spans="1:30" ht="16.5" customHeight="1" x14ac:dyDescent="0.2">
      <c r="A7" s="7"/>
      <c r="B7" s="7"/>
      <c r="C7" s="7" t="s">
        <v>205</v>
      </c>
      <c r="D7" s="7"/>
      <c r="E7" s="7"/>
      <c r="F7" s="7"/>
      <c r="G7" s="7"/>
      <c r="H7" s="7"/>
      <c r="I7" s="7"/>
      <c r="J7" s="7"/>
      <c r="K7" s="7"/>
      <c r="L7" s="9" t="s">
        <v>140</v>
      </c>
      <c r="M7" s="57">
        <v>64.8</v>
      </c>
      <c r="N7" s="60">
        <v>1.8</v>
      </c>
      <c r="O7" s="57">
        <v>68.3</v>
      </c>
      <c r="P7" s="60">
        <v>1.9</v>
      </c>
      <c r="Q7" s="57">
        <v>65</v>
      </c>
      <c r="R7" s="60">
        <v>1.9</v>
      </c>
      <c r="S7" s="57">
        <v>66.3</v>
      </c>
      <c r="T7" s="60">
        <v>2.7</v>
      </c>
      <c r="U7" s="57">
        <v>68.3</v>
      </c>
      <c r="V7" s="60">
        <v>2.5</v>
      </c>
      <c r="W7" s="57">
        <v>68.900000000000006</v>
      </c>
      <c r="X7" s="60">
        <v>2.5</v>
      </c>
      <c r="Y7" s="57">
        <v>64.099999999999994</v>
      </c>
      <c r="Z7" s="60">
        <v>3.3</v>
      </c>
      <c r="AA7" s="57">
        <v>65.7</v>
      </c>
      <c r="AB7" s="60">
        <v>3.5</v>
      </c>
      <c r="AC7" s="57">
        <v>66.3</v>
      </c>
      <c r="AD7" s="60">
        <v>0.9</v>
      </c>
    </row>
    <row r="8" spans="1:30" ht="16.5" customHeight="1" x14ac:dyDescent="0.2">
      <c r="A8" s="7"/>
      <c r="B8" s="7"/>
      <c r="C8" s="7"/>
      <c r="D8" s="7" t="s">
        <v>141</v>
      </c>
      <c r="E8" s="7"/>
      <c r="F8" s="7"/>
      <c r="G8" s="7"/>
      <c r="H8" s="7"/>
      <c r="I8" s="7"/>
      <c r="J8" s="7"/>
      <c r="K8" s="7"/>
      <c r="L8" s="9" t="s">
        <v>140</v>
      </c>
      <c r="M8" s="58">
        <v>1.4</v>
      </c>
      <c r="N8" s="7"/>
      <c r="O8" s="58">
        <v>1.4</v>
      </c>
      <c r="P8" s="7"/>
      <c r="Q8" s="58">
        <v>1.5</v>
      </c>
      <c r="R8" s="7"/>
      <c r="S8" s="58">
        <v>2.1</v>
      </c>
      <c r="T8" s="7"/>
      <c r="U8" s="58">
        <v>1.9</v>
      </c>
      <c r="V8" s="7"/>
      <c r="W8" s="58">
        <v>1.9</v>
      </c>
      <c r="X8" s="7"/>
      <c r="Y8" s="58">
        <v>2.6</v>
      </c>
      <c r="Z8" s="7"/>
      <c r="AA8" s="58">
        <v>2.7</v>
      </c>
      <c r="AB8" s="7"/>
      <c r="AC8" s="58">
        <v>0.7</v>
      </c>
      <c r="AD8" s="7"/>
    </row>
    <row r="9" spans="1:30" ht="16.5" customHeight="1" x14ac:dyDescent="0.2">
      <c r="A9" s="7"/>
      <c r="B9" s="7"/>
      <c r="C9" s="7" t="s">
        <v>206</v>
      </c>
      <c r="D9" s="7"/>
      <c r="E9" s="7"/>
      <c r="F9" s="7"/>
      <c r="G9" s="7"/>
      <c r="H9" s="7"/>
      <c r="I9" s="7"/>
      <c r="J9" s="7"/>
      <c r="K9" s="7"/>
      <c r="L9" s="9" t="s">
        <v>207</v>
      </c>
      <c r="M9" s="58">
        <v>1.2</v>
      </c>
      <c r="N9" s="7"/>
      <c r="O9" s="58">
        <v>1.2</v>
      </c>
      <c r="P9" s="7"/>
      <c r="Q9" s="58">
        <v>1.2</v>
      </c>
      <c r="R9" s="7"/>
      <c r="S9" s="58">
        <v>1.2</v>
      </c>
      <c r="T9" s="7"/>
      <c r="U9" s="58">
        <v>1.1000000000000001</v>
      </c>
      <c r="V9" s="7"/>
      <c r="W9" s="58">
        <v>1.2</v>
      </c>
      <c r="X9" s="7"/>
      <c r="Y9" s="58">
        <v>1.2</v>
      </c>
      <c r="Z9" s="7"/>
      <c r="AA9" s="58">
        <v>1</v>
      </c>
      <c r="AB9" s="7"/>
      <c r="AC9" s="58">
        <v>1.2</v>
      </c>
      <c r="AD9" s="7"/>
    </row>
    <row r="10" spans="1:30" ht="16.5" customHeight="1" x14ac:dyDescent="0.2">
      <c r="A10" s="7"/>
      <c r="B10" s="7" t="s">
        <v>208</v>
      </c>
      <c r="C10" s="7"/>
      <c r="D10" s="7"/>
      <c r="E10" s="7"/>
      <c r="F10" s="7"/>
      <c r="G10" s="7"/>
      <c r="H10" s="7"/>
      <c r="I10" s="7"/>
      <c r="J10" s="7"/>
      <c r="K10" s="7"/>
      <c r="L10" s="9"/>
      <c r="M10" s="10"/>
      <c r="N10" s="7"/>
      <c r="O10" s="10"/>
      <c r="P10" s="7"/>
      <c r="Q10" s="10"/>
      <c r="R10" s="7"/>
      <c r="S10" s="10"/>
      <c r="T10" s="7"/>
      <c r="U10" s="10"/>
      <c r="V10" s="7"/>
      <c r="W10" s="10"/>
      <c r="X10" s="7"/>
      <c r="Y10" s="10"/>
      <c r="Z10" s="7"/>
      <c r="AA10" s="10"/>
      <c r="AB10" s="7"/>
      <c r="AC10" s="10"/>
      <c r="AD10" s="7"/>
    </row>
    <row r="11" spans="1:30" ht="29.45" customHeight="1" x14ac:dyDescent="0.2">
      <c r="A11" s="7"/>
      <c r="B11" s="7"/>
      <c r="C11" s="351" t="s">
        <v>204</v>
      </c>
      <c r="D11" s="351"/>
      <c r="E11" s="351"/>
      <c r="F11" s="351"/>
      <c r="G11" s="351"/>
      <c r="H11" s="351"/>
      <c r="I11" s="351"/>
      <c r="J11" s="351"/>
      <c r="K11" s="351"/>
      <c r="L11" s="9" t="s">
        <v>140</v>
      </c>
      <c r="M11" s="57">
        <v>76.400000000000006</v>
      </c>
      <c r="N11" s="60">
        <v>3.1</v>
      </c>
      <c r="O11" s="57">
        <v>71</v>
      </c>
      <c r="P11" s="60">
        <v>5.5</v>
      </c>
      <c r="Q11" s="57">
        <v>72.400000000000006</v>
      </c>
      <c r="R11" s="60">
        <v>3</v>
      </c>
      <c r="S11" s="57">
        <v>73.7</v>
      </c>
      <c r="T11" s="60">
        <v>3.6</v>
      </c>
      <c r="U11" s="57">
        <v>71.900000000000006</v>
      </c>
      <c r="V11" s="60">
        <v>4.7</v>
      </c>
      <c r="W11" s="57">
        <v>69.2</v>
      </c>
      <c r="X11" s="60">
        <v>4.9000000000000004</v>
      </c>
      <c r="Y11" s="57">
        <v>72.8</v>
      </c>
      <c r="Z11" s="60">
        <v>8.4</v>
      </c>
      <c r="AA11" s="57">
        <v>61.5</v>
      </c>
      <c r="AB11" s="60">
        <v>5.6</v>
      </c>
      <c r="AC11" s="57">
        <v>72.400000000000006</v>
      </c>
      <c r="AD11" s="60">
        <v>1.5</v>
      </c>
    </row>
    <row r="12" spans="1:30" ht="16.5" customHeight="1" x14ac:dyDescent="0.2">
      <c r="A12" s="7"/>
      <c r="B12" s="7"/>
      <c r="C12" s="7"/>
      <c r="D12" s="7" t="s">
        <v>141</v>
      </c>
      <c r="E12" s="7"/>
      <c r="F12" s="7"/>
      <c r="G12" s="7"/>
      <c r="H12" s="7"/>
      <c r="I12" s="7"/>
      <c r="J12" s="7"/>
      <c r="K12" s="7"/>
      <c r="L12" s="9" t="s">
        <v>140</v>
      </c>
      <c r="M12" s="58">
        <v>2.1</v>
      </c>
      <c r="N12" s="7"/>
      <c r="O12" s="58">
        <v>4</v>
      </c>
      <c r="P12" s="7"/>
      <c r="Q12" s="58">
        <v>2.1</v>
      </c>
      <c r="R12" s="7"/>
      <c r="S12" s="58">
        <v>2.5</v>
      </c>
      <c r="T12" s="7"/>
      <c r="U12" s="58">
        <v>3.3</v>
      </c>
      <c r="V12" s="7"/>
      <c r="W12" s="58">
        <v>3.6</v>
      </c>
      <c r="X12" s="7"/>
      <c r="Y12" s="58">
        <v>5.9</v>
      </c>
      <c r="Z12" s="7"/>
      <c r="AA12" s="58">
        <v>4.5999999999999996</v>
      </c>
      <c r="AB12" s="7"/>
      <c r="AC12" s="58">
        <v>1</v>
      </c>
      <c r="AD12" s="7"/>
    </row>
    <row r="13" spans="1:30" ht="16.5" customHeight="1" x14ac:dyDescent="0.2">
      <c r="A13" s="7"/>
      <c r="B13" s="7"/>
      <c r="C13" s="7" t="s">
        <v>205</v>
      </c>
      <c r="D13" s="7"/>
      <c r="E13" s="7"/>
      <c r="F13" s="7"/>
      <c r="G13" s="7"/>
      <c r="H13" s="7"/>
      <c r="I13" s="7"/>
      <c r="J13" s="7"/>
      <c r="K13" s="7"/>
      <c r="L13" s="9" t="s">
        <v>140</v>
      </c>
      <c r="M13" s="57">
        <v>61</v>
      </c>
      <c r="N13" s="60">
        <v>1.8</v>
      </c>
      <c r="O13" s="57">
        <v>61.1</v>
      </c>
      <c r="P13" s="60">
        <v>1.9</v>
      </c>
      <c r="Q13" s="57">
        <v>64.5</v>
      </c>
      <c r="R13" s="60">
        <v>1.8</v>
      </c>
      <c r="S13" s="57">
        <v>65.3</v>
      </c>
      <c r="T13" s="60">
        <v>2</v>
      </c>
      <c r="U13" s="57">
        <v>65.5</v>
      </c>
      <c r="V13" s="60">
        <v>1.7</v>
      </c>
      <c r="W13" s="57">
        <v>63.8</v>
      </c>
      <c r="X13" s="60">
        <v>2</v>
      </c>
      <c r="Y13" s="57">
        <v>62.5</v>
      </c>
      <c r="Z13" s="60">
        <v>2.9</v>
      </c>
      <c r="AA13" s="57">
        <v>62.1</v>
      </c>
      <c r="AB13" s="60">
        <v>2.9</v>
      </c>
      <c r="AC13" s="57">
        <v>62.6</v>
      </c>
      <c r="AD13" s="60">
        <v>1</v>
      </c>
    </row>
    <row r="14" spans="1:30" ht="16.5" customHeight="1" x14ac:dyDescent="0.2">
      <c r="A14" s="7"/>
      <c r="B14" s="7"/>
      <c r="C14" s="7"/>
      <c r="D14" s="7" t="s">
        <v>141</v>
      </c>
      <c r="E14" s="7"/>
      <c r="F14" s="7"/>
      <c r="G14" s="7"/>
      <c r="H14" s="7"/>
      <c r="I14" s="7"/>
      <c r="J14" s="7"/>
      <c r="K14" s="7"/>
      <c r="L14" s="9" t="s">
        <v>140</v>
      </c>
      <c r="M14" s="58">
        <v>1.5</v>
      </c>
      <c r="N14" s="7"/>
      <c r="O14" s="58">
        <v>1.6</v>
      </c>
      <c r="P14" s="7"/>
      <c r="Q14" s="58">
        <v>1.4</v>
      </c>
      <c r="R14" s="7"/>
      <c r="S14" s="58">
        <v>1.5</v>
      </c>
      <c r="T14" s="7"/>
      <c r="U14" s="58">
        <v>1.4</v>
      </c>
      <c r="V14" s="7"/>
      <c r="W14" s="58">
        <v>1.6</v>
      </c>
      <c r="X14" s="7"/>
      <c r="Y14" s="58">
        <v>2.4</v>
      </c>
      <c r="Z14" s="7"/>
      <c r="AA14" s="58">
        <v>2.4</v>
      </c>
      <c r="AB14" s="7"/>
      <c r="AC14" s="58">
        <v>0.8</v>
      </c>
      <c r="AD14" s="7"/>
    </row>
    <row r="15" spans="1:30" ht="16.5" customHeight="1" x14ac:dyDescent="0.2">
      <c r="A15" s="13"/>
      <c r="B15" s="13"/>
      <c r="C15" s="13" t="s">
        <v>206</v>
      </c>
      <c r="D15" s="13"/>
      <c r="E15" s="13"/>
      <c r="F15" s="13"/>
      <c r="G15" s="13"/>
      <c r="H15" s="13"/>
      <c r="I15" s="13"/>
      <c r="J15" s="13"/>
      <c r="K15" s="13"/>
      <c r="L15" s="14" t="s">
        <v>207</v>
      </c>
      <c r="M15" s="59">
        <v>1.3</v>
      </c>
      <c r="N15" s="13"/>
      <c r="O15" s="59">
        <v>1.2</v>
      </c>
      <c r="P15" s="13"/>
      <c r="Q15" s="59">
        <v>1.1000000000000001</v>
      </c>
      <c r="R15" s="13"/>
      <c r="S15" s="59">
        <v>1.1000000000000001</v>
      </c>
      <c r="T15" s="13"/>
      <c r="U15" s="59">
        <v>1.1000000000000001</v>
      </c>
      <c r="V15" s="13"/>
      <c r="W15" s="59">
        <v>1.1000000000000001</v>
      </c>
      <c r="X15" s="13"/>
      <c r="Y15" s="59">
        <v>1.2</v>
      </c>
      <c r="Z15" s="13"/>
      <c r="AA15" s="59">
        <v>1</v>
      </c>
      <c r="AB15" s="13"/>
      <c r="AC15" s="59">
        <v>1.2</v>
      </c>
      <c r="AD15" s="13"/>
    </row>
    <row r="16" spans="1:30" ht="4.5" customHeight="1" x14ac:dyDescent="0.2">
      <c r="A16" s="25"/>
      <c r="B16" s="25"/>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row>
    <row r="17" spans="1:30" ht="16.5" customHeight="1" x14ac:dyDescent="0.2">
      <c r="A17" s="25"/>
      <c r="B17" s="25"/>
      <c r="C17" s="345" t="s">
        <v>209</v>
      </c>
      <c r="D17" s="345"/>
      <c r="E17" s="345"/>
      <c r="F17" s="345"/>
      <c r="G17" s="345"/>
      <c r="H17" s="345"/>
      <c r="I17" s="345"/>
      <c r="J17" s="345"/>
      <c r="K17" s="345"/>
      <c r="L17" s="345"/>
      <c r="M17" s="345"/>
      <c r="N17" s="345"/>
      <c r="O17" s="345"/>
      <c r="P17" s="345"/>
      <c r="Q17" s="345"/>
      <c r="R17" s="345"/>
      <c r="S17" s="345"/>
      <c r="T17" s="345"/>
      <c r="U17" s="345"/>
      <c r="V17" s="345"/>
      <c r="W17" s="345"/>
      <c r="X17" s="345"/>
      <c r="Y17" s="345"/>
      <c r="Z17" s="345"/>
      <c r="AA17" s="345"/>
      <c r="AB17" s="345"/>
      <c r="AC17" s="345"/>
      <c r="AD17" s="345"/>
    </row>
    <row r="18" spans="1:30" ht="4.5" customHeight="1" x14ac:dyDescent="0.2">
      <c r="A18" s="25"/>
      <c r="B18" s="25"/>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row>
    <row r="19" spans="1:30" ht="16.5" customHeight="1" x14ac:dyDescent="0.2">
      <c r="A19" s="25" t="s">
        <v>79</v>
      </c>
      <c r="B19" s="25"/>
      <c r="C19" s="345" t="s">
        <v>153</v>
      </c>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row>
    <row r="20" spans="1:30" ht="29.45" customHeight="1" x14ac:dyDescent="0.2">
      <c r="A20" s="25" t="s">
        <v>80</v>
      </c>
      <c r="B20" s="25"/>
      <c r="C20" s="345" t="s">
        <v>210</v>
      </c>
      <c r="D20" s="345"/>
      <c r="E20" s="345"/>
      <c r="F20" s="345"/>
      <c r="G20" s="345"/>
      <c r="H20" s="345"/>
      <c r="I20" s="345"/>
      <c r="J20" s="345"/>
      <c r="K20" s="345"/>
      <c r="L20" s="345"/>
      <c r="M20" s="345"/>
      <c r="N20" s="345"/>
      <c r="O20" s="345"/>
      <c r="P20" s="345"/>
      <c r="Q20" s="345"/>
      <c r="R20" s="345"/>
      <c r="S20" s="345"/>
      <c r="T20" s="345"/>
      <c r="U20" s="345"/>
      <c r="V20" s="345"/>
      <c r="W20" s="345"/>
      <c r="X20" s="345"/>
      <c r="Y20" s="345"/>
      <c r="Z20" s="345"/>
      <c r="AA20" s="345"/>
      <c r="AB20" s="345"/>
      <c r="AC20" s="345"/>
      <c r="AD20" s="345"/>
    </row>
    <row r="21" spans="1:30" ht="16.5" customHeight="1" x14ac:dyDescent="0.2">
      <c r="A21" s="25" t="s">
        <v>81</v>
      </c>
      <c r="B21" s="25"/>
      <c r="C21" s="345" t="s">
        <v>154</v>
      </c>
      <c r="D21" s="345"/>
      <c r="E21" s="345"/>
      <c r="F21" s="345"/>
      <c r="G21" s="345"/>
      <c r="H21" s="345"/>
      <c r="I21" s="345"/>
      <c r="J21" s="345"/>
      <c r="K21" s="345"/>
      <c r="L21" s="345"/>
      <c r="M21" s="345"/>
      <c r="N21" s="345"/>
      <c r="O21" s="345"/>
      <c r="P21" s="345"/>
      <c r="Q21" s="345"/>
      <c r="R21" s="345"/>
      <c r="S21" s="345"/>
      <c r="T21" s="345"/>
      <c r="U21" s="345"/>
      <c r="V21" s="345"/>
      <c r="W21" s="345"/>
      <c r="X21" s="345"/>
      <c r="Y21" s="345"/>
      <c r="Z21" s="345"/>
      <c r="AA21" s="345"/>
      <c r="AB21" s="345"/>
      <c r="AC21" s="345"/>
      <c r="AD21" s="345"/>
    </row>
    <row r="22" spans="1:30" ht="16.5" customHeight="1" x14ac:dyDescent="0.2">
      <c r="A22" s="25" t="s">
        <v>82</v>
      </c>
      <c r="B22" s="25"/>
      <c r="C22" s="345" t="s">
        <v>211</v>
      </c>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c r="AD22" s="345"/>
    </row>
    <row r="23" spans="1:30" ht="29.45" customHeight="1" x14ac:dyDescent="0.2">
      <c r="A23" s="25" t="s">
        <v>83</v>
      </c>
      <c r="B23" s="25"/>
      <c r="C23" s="345" t="s">
        <v>156</v>
      </c>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c r="AD23" s="345"/>
    </row>
    <row r="24" spans="1:30" ht="42.4" customHeight="1" x14ac:dyDescent="0.2">
      <c r="A24" s="25" t="s">
        <v>84</v>
      </c>
      <c r="B24" s="25"/>
      <c r="C24" s="345" t="s">
        <v>157</v>
      </c>
      <c r="D24" s="345"/>
      <c r="E24" s="345"/>
      <c r="F24" s="345"/>
      <c r="G24" s="345"/>
      <c r="H24" s="345"/>
      <c r="I24" s="345"/>
      <c r="J24" s="345"/>
      <c r="K24" s="345"/>
      <c r="L24" s="345"/>
      <c r="M24" s="345"/>
      <c r="N24" s="345"/>
      <c r="O24" s="345"/>
      <c r="P24" s="345"/>
      <c r="Q24" s="345"/>
      <c r="R24" s="345"/>
      <c r="S24" s="345"/>
      <c r="T24" s="345"/>
      <c r="U24" s="345"/>
      <c r="V24" s="345"/>
      <c r="W24" s="345"/>
      <c r="X24" s="345"/>
      <c r="Y24" s="345"/>
      <c r="Z24" s="345"/>
      <c r="AA24" s="345"/>
      <c r="AB24" s="345"/>
      <c r="AC24" s="345"/>
      <c r="AD24" s="345"/>
    </row>
    <row r="25" spans="1:30" ht="55.15" customHeight="1" x14ac:dyDescent="0.2">
      <c r="A25" s="25" t="s">
        <v>85</v>
      </c>
      <c r="B25" s="25"/>
      <c r="C25" s="345" t="s">
        <v>212</v>
      </c>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c r="AB25" s="345"/>
      <c r="AC25" s="345"/>
      <c r="AD25" s="345"/>
    </row>
    <row r="26" spans="1:30" ht="29.45" customHeight="1" x14ac:dyDescent="0.2">
      <c r="A26" s="25" t="s">
        <v>86</v>
      </c>
      <c r="B26" s="25"/>
      <c r="C26" s="345" t="s">
        <v>213</v>
      </c>
      <c r="D26" s="345"/>
      <c r="E26" s="345"/>
      <c r="F26" s="345"/>
      <c r="G26" s="345"/>
      <c r="H26" s="345"/>
      <c r="I26" s="345"/>
      <c r="J26" s="345"/>
      <c r="K26" s="345"/>
      <c r="L26" s="345"/>
      <c r="M26" s="345"/>
      <c r="N26" s="345"/>
      <c r="O26" s="345"/>
      <c r="P26" s="345"/>
      <c r="Q26" s="345"/>
      <c r="R26" s="345"/>
      <c r="S26" s="345"/>
      <c r="T26" s="345"/>
      <c r="U26" s="345"/>
      <c r="V26" s="345"/>
      <c r="W26" s="345"/>
      <c r="X26" s="345"/>
      <c r="Y26" s="345"/>
      <c r="Z26" s="345"/>
      <c r="AA26" s="345"/>
      <c r="AB26" s="345"/>
      <c r="AC26" s="345"/>
      <c r="AD26" s="345"/>
    </row>
    <row r="27" spans="1:30" ht="29.45" customHeight="1" x14ac:dyDescent="0.2">
      <c r="A27" s="25" t="s">
        <v>184</v>
      </c>
      <c r="B27" s="25"/>
      <c r="C27" s="345" t="s">
        <v>214</v>
      </c>
      <c r="D27" s="345"/>
      <c r="E27" s="345"/>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row>
    <row r="28" spans="1:30" ht="4.5" customHeight="1" x14ac:dyDescent="0.2"/>
    <row r="29" spans="1:30" ht="42.4" customHeight="1" x14ac:dyDescent="0.2">
      <c r="A29" s="26" t="s">
        <v>95</v>
      </c>
      <c r="B29" s="25"/>
      <c r="C29" s="25"/>
      <c r="D29" s="25"/>
      <c r="E29" s="345" t="s">
        <v>215</v>
      </c>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row>
  </sheetData>
  <mergeCells count="23">
    <mergeCell ref="C26:AD26"/>
    <mergeCell ref="C27:AD27"/>
    <mergeCell ref="E29:AD29"/>
    <mergeCell ref="C21:AD21"/>
    <mergeCell ref="C22:AD22"/>
    <mergeCell ref="C23:AD23"/>
    <mergeCell ref="C24:AD24"/>
    <mergeCell ref="C25:AD25"/>
    <mergeCell ref="C11:K11"/>
    <mergeCell ref="K1:AD1"/>
    <mergeCell ref="C17:AD17"/>
    <mergeCell ref="C19:AD19"/>
    <mergeCell ref="C20:AD20"/>
    <mergeCell ref="W2:X2"/>
    <mergeCell ref="Y2:Z2"/>
    <mergeCell ref="AA2:AB2"/>
    <mergeCell ref="AC2:AD2"/>
    <mergeCell ref="C5:K5"/>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EA.5</oddHeader>
    <oddFooter>&amp;L&amp;"Arial"&amp;8REPORT ON
GOVERNMENT
SERVICES 2022&amp;R&amp;"Arial"&amp;8HEALTH SECTOR
OVERVIEW
PAGE &amp;B&amp;P&amp;B</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25"/>
  <sheetViews>
    <sheetView showGridLines="0" workbookViewId="0"/>
  </sheetViews>
  <sheetFormatPr defaultColWidth="11.42578125" defaultRowHeight="12.75" x14ac:dyDescent="0.2"/>
  <cols>
    <col min="1" max="10" width="1.85546875" customWidth="1"/>
    <col min="11" max="12" width="7.42578125" customWidth="1"/>
    <col min="13" max="13" width="5" customWidth="1"/>
    <col min="14" max="14" width="6" customWidth="1"/>
    <col min="15" max="15" width="5" customWidth="1"/>
    <col min="16" max="16" width="6" customWidth="1"/>
    <col min="17" max="17" width="5" customWidth="1"/>
    <col min="18" max="18" width="6" customWidth="1"/>
    <col min="19" max="19" width="5" customWidth="1"/>
    <col min="20" max="20" width="6" customWidth="1"/>
    <col min="21" max="21" width="5" customWidth="1"/>
    <col min="22" max="22" width="6" customWidth="1"/>
    <col min="23" max="23" width="5" customWidth="1"/>
    <col min="24" max="24" width="6" customWidth="1"/>
    <col min="25" max="25" width="5" customWidth="1"/>
    <col min="26" max="26" width="6" customWidth="1"/>
    <col min="27" max="27" width="5" customWidth="1"/>
    <col min="28" max="28" width="6" customWidth="1"/>
    <col min="29" max="29" width="5" customWidth="1"/>
    <col min="30" max="30" width="6" customWidth="1"/>
  </cols>
  <sheetData>
    <row r="1" spans="1:30" ht="17.45" customHeight="1" x14ac:dyDescent="0.2">
      <c r="A1" s="8" t="s">
        <v>216</v>
      </c>
      <c r="B1" s="8"/>
      <c r="C1" s="8"/>
      <c r="D1" s="8"/>
      <c r="E1" s="8"/>
      <c r="F1" s="8"/>
      <c r="G1" s="8"/>
      <c r="H1" s="8"/>
      <c r="I1" s="8"/>
      <c r="J1" s="8"/>
      <c r="K1" s="352" t="s">
        <v>217</v>
      </c>
      <c r="L1" s="353"/>
      <c r="M1" s="353"/>
      <c r="N1" s="353"/>
      <c r="O1" s="353"/>
      <c r="P1" s="353"/>
      <c r="Q1" s="353"/>
      <c r="R1" s="353"/>
      <c r="S1" s="353"/>
      <c r="T1" s="353"/>
      <c r="U1" s="353"/>
      <c r="V1" s="353"/>
      <c r="W1" s="353"/>
      <c r="X1" s="353"/>
      <c r="Y1" s="353"/>
      <c r="Z1" s="353"/>
      <c r="AA1" s="353"/>
      <c r="AB1" s="353"/>
      <c r="AC1" s="353"/>
      <c r="AD1" s="353"/>
    </row>
    <row r="2" spans="1:30" ht="16.5" customHeight="1" x14ac:dyDescent="0.2">
      <c r="A2" s="11"/>
      <c r="B2" s="11"/>
      <c r="C2" s="11"/>
      <c r="D2" s="11"/>
      <c r="E2" s="11"/>
      <c r="F2" s="11"/>
      <c r="G2" s="11"/>
      <c r="H2" s="11"/>
      <c r="I2" s="11"/>
      <c r="J2" s="11"/>
      <c r="K2" s="11"/>
      <c r="L2" s="12" t="s">
        <v>59</v>
      </c>
      <c r="M2" s="349" t="s">
        <v>218</v>
      </c>
      <c r="N2" s="350"/>
      <c r="O2" s="349" t="s">
        <v>219</v>
      </c>
      <c r="P2" s="350"/>
      <c r="Q2" s="349" t="s">
        <v>220</v>
      </c>
      <c r="R2" s="350"/>
      <c r="S2" s="349" t="s">
        <v>221</v>
      </c>
      <c r="T2" s="350"/>
      <c r="U2" s="349" t="s">
        <v>222</v>
      </c>
      <c r="V2" s="350"/>
      <c r="W2" s="349" t="s">
        <v>223</v>
      </c>
      <c r="X2" s="350"/>
      <c r="Y2" s="349" t="s">
        <v>224</v>
      </c>
      <c r="Z2" s="350"/>
      <c r="AA2" s="349" t="s">
        <v>225</v>
      </c>
      <c r="AB2" s="350"/>
      <c r="AC2" s="349" t="s">
        <v>226</v>
      </c>
      <c r="AD2" s="350"/>
    </row>
    <row r="3" spans="1:30" ht="16.5" customHeight="1" x14ac:dyDescent="0.2">
      <c r="A3" s="7" t="s">
        <v>149</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227</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29.45" customHeight="1" x14ac:dyDescent="0.2">
      <c r="A5" s="7"/>
      <c r="B5" s="7"/>
      <c r="C5" s="351" t="s">
        <v>228</v>
      </c>
      <c r="D5" s="351"/>
      <c r="E5" s="351"/>
      <c r="F5" s="351"/>
      <c r="G5" s="351"/>
      <c r="H5" s="351"/>
      <c r="I5" s="351"/>
      <c r="J5" s="351"/>
      <c r="K5" s="351"/>
      <c r="L5" s="9" t="s">
        <v>140</v>
      </c>
      <c r="M5" s="62">
        <v>45.4</v>
      </c>
      <c r="N5" s="66">
        <v>7.2</v>
      </c>
      <c r="O5" s="62">
        <v>37.299999999999997</v>
      </c>
      <c r="P5" s="61">
        <v>11.6</v>
      </c>
      <c r="Q5" s="62">
        <v>37.299999999999997</v>
      </c>
      <c r="R5" s="66">
        <v>6.5</v>
      </c>
      <c r="S5" s="62">
        <v>38.700000000000003</v>
      </c>
      <c r="T5" s="66">
        <v>7.8</v>
      </c>
      <c r="U5" s="62">
        <v>44.4</v>
      </c>
      <c r="V5" s="61">
        <v>13.8</v>
      </c>
      <c r="W5" s="62">
        <v>39.6</v>
      </c>
      <c r="X5" s="66">
        <v>9.6</v>
      </c>
      <c r="Y5" s="62">
        <v>41.6</v>
      </c>
      <c r="Z5" s="61">
        <v>13.8</v>
      </c>
      <c r="AA5" s="62">
        <v>30.3</v>
      </c>
      <c r="AB5" s="66">
        <v>4.7</v>
      </c>
      <c r="AC5" s="62">
        <v>40.1</v>
      </c>
      <c r="AD5" s="66">
        <v>3.3</v>
      </c>
    </row>
    <row r="6" spans="1:30" ht="16.5" customHeight="1" x14ac:dyDescent="0.2">
      <c r="A6" s="7"/>
      <c r="B6" s="7"/>
      <c r="C6" s="7"/>
      <c r="D6" s="7" t="s">
        <v>141</v>
      </c>
      <c r="E6" s="7"/>
      <c r="F6" s="7"/>
      <c r="G6" s="7"/>
      <c r="H6" s="7"/>
      <c r="I6" s="7"/>
      <c r="J6" s="7"/>
      <c r="K6" s="7"/>
      <c r="L6" s="9" t="s">
        <v>140</v>
      </c>
      <c r="M6" s="64">
        <v>8.1</v>
      </c>
      <c r="N6" s="7"/>
      <c r="O6" s="62">
        <v>15.9</v>
      </c>
      <c r="P6" s="7"/>
      <c r="Q6" s="64">
        <v>8.9</v>
      </c>
      <c r="R6" s="7"/>
      <c r="S6" s="62">
        <v>10.3</v>
      </c>
      <c r="T6" s="7"/>
      <c r="U6" s="62">
        <v>15.8</v>
      </c>
      <c r="V6" s="7"/>
      <c r="W6" s="62">
        <v>12.4</v>
      </c>
      <c r="X6" s="7"/>
      <c r="Y6" s="62">
        <v>17.2</v>
      </c>
      <c r="Z6" s="7"/>
      <c r="AA6" s="64">
        <v>7.9</v>
      </c>
      <c r="AB6" s="7"/>
      <c r="AC6" s="64">
        <v>4.2</v>
      </c>
      <c r="AD6" s="7"/>
    </row>
    <row r="7" spans="1:30" ht="16.5" customHeight="1" x14ac:dyDescent="0.2">
      <c r="A7" s="7"/>
      <c r="B7" s="7"/>
      <c r="C7" s="7" t="s">
        <v>229</v>
      </c>
      <c r="D7" s="7"/>
      <c r="E7" s="7"/>
      <c r="F7" s="7"/>
      <c r="G7" s="7"/>
      <c r="H7" s="7"/>
      <c r="I7" s="7"/>
      <c r="J7" s="7"/>
      <c r="K7" s="7"/>
      <c r="L7" s="9" t="s">
        <v>140</v>
      </c>
      <c r="M7" s="62">
        <v>24.2</v>
      </c>
      <c r="N7" s="66">
        <v>3.7</v>
      </c>
      <c r="O7" s="62">
        <v>22.3</v>
      </c>
      <c r="P7" s="66">
        <v>3.4</v>
      </c>
      <c r="Q7" s="62">
        <v>24.3</v>
      </c>
      <c r="R7" s="66">
        <v>3.9</v>
      </c>
      <c r="S7" s="62">
        <v>25.5</v>
      </c>
      <c r="T7" s="66">
        <v>5.9</v>
      </c>
      <c r="U7" s="62">
        <v>28.2</v>
      </c>
      <c r="V7" s="66">
        <v>6.2</v>
      </c>
      <c r="W7" s="62">
        <v>28.2</v>
      </c>
      <c r="X7" s="66">
        <v>6.4</v>
      </c>
      <c r="Y7" s="62">
        <v>26</v>
      </c>
      <c r="Z7" s="66">
        <v>7.9</v>
      </c>
      <c r="AA7" s="62">
        <v>27.5</v>
      </c>
      <c r="AB7" s="66">
        <v>8.1</v>
      </c>
      <c r="AC7" s="62">
        <v>24.4</v>
      </c>
      <c r="AD7" s="66">
        <v>1.8</v>
      </c>
    </row>
    <row r="8" spans="1:30" ht="16.5" customHeight="1" x14ac:dyDescent="0.2">
      <c r="A8" s="7"/>
      <c r="B8" s="7"/>
      <c r="C8" s="7"/>
      <c r="D8" s="7" t="s">
        <v>141</v>
      </c>
      <c r="E8" s="7"/>
      <c r="F8" s="7"/>
      <c r="G8" s="7"/>
      <c r="H8" s="7"/>
      <c r="I8" s="7"/>
      <c r="J8" s="7"/>
      <c r="K8" s="7"/>
      <c r="L8" s="9" t="s">
        <v>140</v>
      </c>
      <c r="M8" s="64">
        <v>7.8</v>
      </c>
      <c r="N8" s="7"/>
      <c r="O8" s="64">
        <v>7.8</v>
      </c>
      <c r="P8" s="7"/>
      <c r="Q8" s="64">
        <v>8.1999999999999993</v>
      </c>
      <c r="R8" s="7"/>
      <c r="S8" s="62">
        <v>11.8</v>
      </c>
      <c r="T8" s="7"/>
      <c r="U8" s="62">
        <v>11.5</v>
      </c>
      <c r="V8" s="7"/>
      <c r="W8" s="62">
        <v>11.7</v>
      </c>
      <c r="X8" s="7"/>
      <c r="Y8" s="62">
        <v>15.7</v>
      </c>
      <c r="Z8" s="7"/>
      <c r="AA8" s="62">
        <v>15.1</v>
      </c>
      <c r="AB8" s="7"/>
      <c r="AC8" s="64">
        <v>3.7</v>
      </c>
      <c r="AD8" s="7"/>
    </row>
    <row r="9" spans="1:30" ht="16.5" customHeight="1" x14ac:dyDescent="0.2">
      <c r="A9" s="7"/>
      <c r="B9" s="7" t="s">
        <v>208</v>
      </c>
      <c r="C9" s="7"/>
      <c r="D9" s="7"/>
      <c r="E9" s="7"/>
      <c r="F9" s="7"/>
      <c r="G9" s="7"/>
      <c r="H9" s="7"/>
      <c r="I9" s="7"/>
      <c r="J9" s="7"/>
      <c r="K9" s="7"/>
      <c r="L9" s="9"/>
      <c r="M9" s="10"/>
      <c r="N9" s="7"/>
      <c r="O9" s="10"/>
      <c r="P9" s="7"/>
      <c r="Q9" s="10"/>
      <c r="R9" s="7"/>
      <c r="S9" s="10"/>
      <c r="T9" s="7"/>
      <c r="U9" s="10"/>
      <c r="V9" s="7"/>
      <c r="W9" s="10"/>
      <c r="X9" s="7"/>
      <c r="Y9" s="10"/>
      <c r="Z9" s="7"/>
      <c r="AA9" s="10"/>
      <c r="AB9" s="7"/>
      <c r="AC9" s="10"/>
      <c r="AD9" s="7"/>
    </row>
    <row r="10" spans="1:30" ht="29.45" customHeight="1" x14ac:dyDescent="0.2">
      <c r="A10" s="7"/>
      <c r="B10" s="7"/>
      <c r="C10" s="351" t="s">
        <v>228</v>
      </c>
      <c r="D10" s="351"/>
      <c r="E10" s="351"/>
      <c r="F10" s="351"/>
      <c r="G10" s="351"/>
      <c r="H10" s="351"/>
      <c r="I10" s="351"/>
      <c r="J10" s="351"/>
      <c r="K10" s="351"/>
      <c r="L10" s="9" t="s">
        <v>140</v>
      </c>
      <c r="M10" s="62">
        <v>36.700000000000003</v>
      </c>
      <c r="N10" s="66">
        <v>5.0999999999999996</v>
      </c>
      <c r="O10" s="62">
        <v>34.5</v>
      </c>
      <c r="P10" s="66">
        <v>7.8</v>
      </c>
      <c r="Q10" s="62">
        <v>30.4</v>
      </c>
      <c r="R10" s="66">
        <v>5.0999999999999996</v>
      </c>
      <c r="S10" s="62">
        <v>31.6</v>
      </c>
      <c r="T10" s="66">
        <v>6.2</v>
      </c>
      <c r="U10" s="62">
        <v>37.6</v>
      </c>
      <c r="V10" s="66">
        <v>7.9</v>
      </c>
      <c r="W10" s="62">
        <v>32.1</v>
      </c>
      <c r="X10" s="66">
        <v>7.9</v>
      </c>
      <c r="Y10" s="62">
        <v>41.9</v>
      </c>
      <c r="Z10" s="61">
        <v>15.2</v>
      </c>
      <c r="AA10" s="62">
        <v>24.2</v>
      </c>
      <c r="AB10" s="66">
        <v>5.3</v>
      </c>
      <c r="AC10" s="62">
        <v>32.799999999999997</v>
      </c>
      <c r="AD10" s="66">
        <v>2.5</v>
      </c>
    </row>
    <row r="11" spans="1:30" ht="16.5" customHeight="1" x14ac:dyDescent="0.2">
      <c r="A11" s="7"/>
      <c r="B11" s="7"/>
      <c r="C11" s="7"/>
      <c r="D11" s="7" t="s">
        <v>141</v>
      </c>
      <c r="E11" s="7"/>
      <c r="F11" s="7"/>
      <c r="G11" s="7"/>
      <c r="H11" s="7"/>
      <c r="I11" s="7"/>
      <c r="J11" s="7"/>
      <c r="K11" s="7"/>
      <c r="L11" s="9" t="s">
        <v>140</v>
      </c>
      <c r="M11" s="64">
        <v>7.2</v>
      </c>
      <c r="N11" s="7"/>
      <c r="O11" s="62">
        <v>11.6</v>
      </c>
      <c r="P11" s="7"/>
      <c r="Q11" s="64">
        <v>8.6</v>
      </c>
      <c r="R11" s="7"/>
      <c r="S11" s="62">
        <v>10</v>
      </c>
      <c r="T11" s="7"/>
      <c r="U11" s="62">
        <v>10.7</v>
      </c>
      <c r="V11" s="7"/>
      <c r="W11" s="62">
        <v>12.5</v>
      </c>
      <c r="X11" s="7"/>
      <c r="Y11" s="62">
        <v>18.5</v>
      </c>
      <c r="Z11" s="7"/>
      <c r="AA11" s="62">
        <v>11.1</v>
      </c>
      <c r="AB11" s="7"/>
      <c r="AC11" s="64">
        <v>4</v>
      </c>
      <c r="AD11" s="7"/>
    </row>
    <row r="12" spans="1:30" ht="16.5" customHeight="1" x14ac:dyDescent="0.2">
      <c r="A12" s="7"/>
      <c r="B12" s="7"/>
      <c r="C12" s="7" t="s">
        <v>229</v>
      </c>
      <c r="D12" s="7"/>
      <c r="E12" s="7"/>
      <c r="F12" s="7"/>
      <c r="G12" s="7"/>
      <c r="H12" s="7"/>
      <c r="I12" s="7"/>
      <c r="J12" s="7"/>
      <c r="K12" s="7"/>
      <c r="L12" s="9" t="s">
        <v>140</v>
      </c>
      <c r="M12" s="62">
        <v>24.5</v>
      </c>
      <c r="N12" s="66">
        <v>3.3</v>
      </c>
      <c r="O12" s="62">
        <v>23.9</v>
      </c>
      <c r="P12" s="66">
        <v>3.3</v>
      </c>
      <c r="Q12" s="62">
        <v>25.5</v>
      </c>
      <c r="R12" s="66">
        <v>3.5</v>
      </c>
      <c r="S12" s="62">
        <v>27.8</v>
      </c>
      <c r="T12" s="66">
        <v>3.3</v>
      </c>
      <c r="U12" s="62">
        <v>23</v>
      </c>
      <c r="V12" s="66">
        <v>3.4</v>
      </c>
      <c r="W12" s="62">
        <v>24.8</v>
      </c>
      <c r="X12" s="66">
        <v>4.5</v>
      </c>
      <c r="Y12" s="62">
        <v>24.7</v>
      </c>
      <c r="Z12" s="66">
        <v>4.3</v>
      </c>
      <c r="AA12" s="62">
        <v>23.8</v>
      </c>
      <c r="AB12" s="66">
        <v>5.3</v>
      </c>
      <c r="AC12" s="62">
        <v>24.8</v>
      </c>
      <c r="AD12" s="66">
        <v>1.6</v>
      </c>
    </row>
    <row r="13" spans="1:30" ht="16.5" customHeight="1" x14ac:dyDescent="0.2">
      <c r="A13" s="13"/>
      <c r="B13" s="13"/>
      <c r="C13" s="13"/>
      <c r="D13" s="13" t="s">
        <v>141</v>
      </c>
      <c r="E13" s="13"/>
      <c r="F13" s="13"/>
      <c r="G13" s="13"/>
      <c r="H13" s="13"/>
      <c r="I13" s="13"/>
      <c r="J13" s="13"/>
      <c r="K13" s="13"/>
      <c r="L13" s="14" t="s">
        <v>140</v>
      </c>
      <c r="M13" s="65">
        <v>6.9</v>
      </c>
      <c r="N13" s="13"/>
      <c r="O13" s="65">
        <v>7</v>
      </c>
      <c r="P13" s="13"/>
      <c r="Q13" s="65">
        <v>6.9</v>
      </c>
      <c r="R13" s="13"/>
      <c r="S13" s="65">
        <v>6.1</v>
      </c>
      <c r="T13" s="13"/>
      <c r="U13" s="65">
        <v>7.6</v>
      </c>
      <c r="V13" s="13"/>
      <c r="W13" s="65">
        <v>9.1999999999999993</v>
      </c>
      <c r="X13" s="13"/>
      <c r="Y13" s="65">
        <v>8.8000000000000007</v>
      </c>
      <c r="Z13" s="13"/>
      <c r="AA13" s="63">
        <v>11.3</v>
      </c>
      <c r="AB13" s="13"/>
      <c r="AC13" s="65">
        <v>3.2</v>
      </c>
      <c r="AD13" s="13"/>
    </row>
    <row r="14" spans="1:30" ht="4.5" customHeight="1" x14ac:dyDescent="0.2">
      <c r="A14" s="25"/>
      <c r="B14" s="25"/>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row>
    <row r="15" spans="1:30" ht="16.5" customHeight="1" x14ac:dyDescent="0.2">
      <c r="A15" s="25"/>
      <c r="B15" s="25"/>
      <c r="C15" s="345" t="s">
        <v>230</v>
      </c>
      <c r="D15" s="345"/>
      <c r="E15" s="345"/>
      <c r="F15" s="345"/>
      <c r="G15" s="345"/>
      <c r="H15" s="345"/>
      <c r="I15" s="345"/>
      <c r="J15" s="345"/>
      <c r="K15" s="345"/>
      <c r="L15" s="345"/>
      <c r="M15" s="345"/>
      <c r="N15" s="345"/>
      <c r="O15" s="345"/>
      <c r="P15" s="345"/>
      <c r="Q15" s="345"/>
      <c r="R15" s="345"/>
      <c r="S15" s="345"/>
      <c r="T15" s="345"/>
      <c r="U15" s="345"/>
      <c r="V15" s="345"/>
      <c r="W15" s="345"/>
      <c r="X15" s="345"/>
      <c r="Y15" s="345"/>
      <c r="Z15" s="345"/>
      <c r="AA15" s="345"/>
      <c r="AB15" s="345"/>
      <c r="AC15" s="345"/>
      <c r="AD15" s="345"/>
    </row>
    <row r="16" spans="1:30" ht="4.5" customHeight="1" x14ac:dyDescent="0.2">
      <c r="A16" s="25"/>
      <c r="B16" s="25"/>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row>
    <row r="17" spans="1:30" ht="16.5" customHeight="1" x14ac:dyDescent="0.2">
      <c r="A17" s="25" t="s">
        <v>79</v>
      </c>
      <c r="B17" s="25"/>
      <c r="C17" s="345" t="s">
        <v>153</v>
      </c>
      <c r="D17" s="345"/>
      <c r="E17" s="345"/>
      <c r="F17" s="345"/>
      <c r="G17" s="345"/>
      <c r="H17" s="345"/>
      <c r="I17" s="345"/>
      <c r="J17" s="345"/>
      <c r="K17" s="345"/>
      <c r="L17" s="345"/>
      <c r="M17" s="345"/>
      <c r="N17" s="345"/>
      <c r="O17" s="345"/>
      <c r="P17" s="345"/>
      <c r="Q17" s="345"/>
      <c r="R17" s="345"/>
      <c r="S17" s="345"/>
      <c r="T17" s="345"/>
      <c r="U17" s="345"/>
      <c r="V17" s="345"/>
      <c r="W17" s="345"/>
      <c r="X17" s="345"/>
      <c r="Y17" s="345"/>
      <c r="Z17" s="345"/>
      <c r="AA17" s="345"/>
      <c r="AB17" s="345"/>
      <c r="AC17" s="345"/>
      <c r="AD17" s="345"/>
    </row>
    <row r="18" spans="1:30" ht="16.5" customHeight="1" x14ac:dyDescent="0.2">
      <c r="A18" s="25" t="s">
        <v>80</v>
      </c>
      <c r="B18" s="25"/>
      <c r="C18" s="345" t="s">
        <v>154</v>
      </c>
      <c r="D18" s="345"/>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row>
    <row r="19" spans="1:30" ht="55.15" customHeight="1" x14ac:dyDescent="0.2">
      <c r="A19" s="25" t="s">
        <v>81</v>
      </c>
      <c r="B19" s="25"/>
      <c r="C19" s="345" t="s">
        <v>231</v>
      </c>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row>
    <row r="20" spans="1:30" ht="29.45" customHeight="1" x14ac:dyDescent="0.2">
      <c r="A20" s="25" t="s">
        <v>82</v>
      </c>
      <c r="B20" s="25"/>
      <c r="C20" s="345" t="s">
        <v>156</v>
      </c>
      <c r="D20" s="345"/>
      <c r="E20" s="345"/>
      <c r="F20" s="345"/>
      <c r="G20" s="345"/>
      <c r="H20" s="345"/>
      <c r="I20" s="345"/>
      <c r="J20" s="345"/>
      <c r="K20" s="345"/>
      <c r="L20" s="345"/>
      <c r="M20" s="345"/>
      <c r="N20" s="345"/>
      <c r="O20" s="345"/>
      <c r="P20" s="345"/>
      <c r="Q20" s="345"/>
      <c r="R20" s="345"/>
      <c r="S20" s="345"/>
      <c r="T20" s="345"/>
      <c r="U20" s="345"/>
      <c r="V20" s="345"/>
      <c r="W20" s="345"/>
      <c r="X20" s="345"/>
      <c r="Y20" s="345"/>
      <c r="Z20" s="345"/>
      <c r="AA20" s="345"/>
      <c r="AB20" s="345"/>
      <c r="AC20" s="345"/>
      <c r="AD20" s="345"/>
    </row>
    <row r="21" spans="1:30" ht="42.4" customHeight="1" x14ac:dyDescent="0.2">
      <c r="A21" s="25" t="s">
        <v>83</v>
      </c>
      <c r="B21" s="25"/>
      <c r="C21" s="345" t="s">
        <v>157</v>
      </c>
      <c r="D21" s="345"/>
      <c r="E21" s="345"/>
      <c r="F21" s="345"/>
      <c r="G21" s="345"/>
      <c r="H21" s="345"/>
      <c r="I21" s="345"/>
      <c r="J21" s="345"/>
      <c r="K21" s="345"/>
      <c r="L21" s="345"/>
      <c r="M21" s="345"/>
      <c r="N21" s="345"/>
      <c r="O21" s="345"/>
      <c r="P21" s="345"/>
      <c r="Q21" s="345"/>
      <c r="R21" s="345"/>
      <c r="S21" s="345"/>
      <c r="T21" s="345"/>
      <c r="U21" s="345"/>
      <c r="V21" s="345"/>
      <c r="W21" s="345"/>
      <c r="X21" s="345"/>
      <c r="Y21" s="345"/>
      <c r="Z21" s="345"/>
      <c r="AA21" s="345"/>
      <c r="AB21" s="345"/>
      <c r="AC21" s="345"/>
      <c r="AD21" s="345"/>
    </row>
    <row r="22" spans="1:30" ht="55.15" customHeight="1" x14ac:dyDescent="0.2">
      <c r="A22" s="25" t="s">
        <v>84</v>
      </c>
      <c r="B22" s="25"/>
      <c r="C22" s="345" t="s">
        <v>232</v>
      </c>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c r="AD22" s="345"/>
    </row>
    <row r="23" spans="1:30" ht="29.45" customHeight="1" x14ac:dyDescent="0.2">
      <c r="A23" s="25" t="s">
        <v>85</v>
      </c>
      <c r="B23" s="25"/>
      <c r="C23" s="345" t="s">
        <v>213</v>
      </c>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c r="AD23" s="345"/>
    </row>
    <row r="24" spans="1:30" ht="4.5" customHeight="1" x14ac:dyDescent="0.2"/>
    <row r="25" spans="1:30" ht="42.4" customHeight="1" x14ac:dyDescent="0.2">
      <c r="A25" s="26" t="s">
        <v>95</v>
      </c>
      <c r="B25" s="25"/>
      <c r="C25" s="25"/>
      <c r="D25" s="25"/>
      <c r="E25" s="345" t="s">
        <v>233</v>
      </c>
      <c r="F25" s="345"/>
      <c r="G25" s="345"/>
      <c r="H25" s="345"/>
      <c r="I25" s="345"/>
      <c r="J25" s="345"/>
      <c r="K25" s="345"/>
      <c r="L25" s="345"/>
      <c r="M25" s="345"/>
      <c r="N25" s="345"/>
      <c r="O25" s="345"/>
      <c r="P25" s="345"/>
      <c r="Q25" s="345"/>
      <c r="R25" s="345"/>
      <c r="S25" s="345"/>
      <c r="T25" s="345"/>
      <c r="U25" s="345"/>
      <c r="V25" s="345"/>
      <c r="W25" s="345"/>
      <c r="X25" s="345"/>
      <c r="Y25" s="345"/>
      <c r="Z25" s="345"/>
      <c r="AA25" s="345"/>
      <c r="AB25" s="345"/>
      <c r="AC25" s="345"/>
      <c r="AD25" s="345"/>
    </row>
  </sheetData>
  <mergeCells count="21">
    <mergeCell ref="E25:AD25"/>
    <mergeCell ref="C19:AD19"/>
    <mergeCell ref="C20:AD20"/>
    <mergeCell ref="C21:AD21"/>
    <mergeCell ref="C22:AD22"/>
    <mergeCell ref="C23:AD23"/>
    <mergeCell ref="C10:K10"/>
    <mergeCell ref="K1:AD1"/>
    <mergeCell ref="C15:AD15"/>
    <mergeCell ref="C17:AD17"/>
    <mergeCell ref="C18:AD18"/>
    <mergeCell ref="W2:X2"/>
    <mergeCell ref="Y2:Z2"/>
    <mergeCell ref="AA2:AB2"/>
    <mergeCell ref="AC2:AD2"/>
    <mergeCell ref="C5:K5"/>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EA.6</oddHeader>
    <oddFooter>&amp;L&amp;"Arial"&amp;8REPORT ON
GOVERNMENT
SERVICES 2022&amp;R&amp;"Arial"&amp;8HEALTH SECTOR
OVERVIEW
PAGE &amp;B&amp;P&amp;B</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79"/>
  <sheetViews>
    <sheetView showGridLines="0" workbookViewId="0"/>
  </sheetViews>
  <sheetFormatPr defaultColWidth="11.42578125" defaultRowHeight="12.75" x14ac:dyDescent="0.2"/>
  <cols>
    <col min="1" max="10" width="1.85546875" customWidth="1"/>
    <col min="11" max="11" width="3.85546875" customWidth="1"/>
    <col min="12" max="12" width="7.42578125" customWidth="1"/>
    <col min="13" max="13" width="6.5703125" customWidth="1"/>
    <col min="14" max="14" width="6" customWidth="1"/>
    <col min="15" max="15" width="6.5703125" customWidth="1"/>
    <col min="16" max="16" width="6" customWidth="1"/>
    <col min="17" max="17" width="6.5703125" customWidth="1"/>
    <col min="18" max="18" width="6" customWidth="1"/>
    <col min="19" max="19" width="6.5703125" customWidth="1"/>
    <col min="20" max="20" width="6" customWidth="1"/>
    <col min="21" max="21" width="6.5703125" customWidth="1"/>
    <col min="22" max="22" width="6" customWidth="1"/>
    <col min="23" max="23" width="6.5703125" customWidth="1"/>
    <col min="24" max="24" width="6" customWidth="1"/>
    <col min="25" max="25" width="6.5703125" customWidth="1"/>
    <col min="26" max="26" width="6" customWidth="1"/>
    <col min="27" max="27" width="6.5703125" customWidth="1"/>
    <col min="28" max="28" width="6" customWidth="1"/>
    <col min="29" max="29" width="7.5703125" customWidth="1"/>
    <col min="30" max="30" width="6" customWidth="1"/>
  </cols>
  <sheetData>
    <row r="1" spans="1:30" ht="17.45" customHeight="1" x14ac:dyDescent="0.2">
      <c r="A1" s="8" t="s">
        <v>234</v>
      </c>
      <c r="B1" s="8"/>
      <c r="C1" s="8"/>
      <c r="D1" s="8"/>
      <c r="E1" s="8"/>
      <c r="F1" s="8"/>
      <c r="G1" s="8"/>
      <c r="H1" s="8"/>
      <c r="I1" s="8"/>
      <c r="J1" s="8"/>
      <c r="K1" s="352" t="s">
        <v>235</v>
      </c>
      <c r="L1" s="353"/>
      <c r="M1" s="353"/>
      <c r="N1" s="353"/>
      <c r="O1" s="353"/>
      <c r="P1" s="353"/>
      <c r="Q1" s="353"/>
      <c r="R1" s="353"/>
      <c r="S1" s="353"/>
      <c r="T1" s="353"/>
      <c r="U1" s="353"/>
      <c r="V1" s="353"/>
      <c r="W1" s="353"/>
      <c r="X1" s="353"/>
      <c r="Y1" s="353"/>
      <c r="Z1" s="353"/>
      <c r="AA1" s="353"/>
      <c r="AB1" s="353"/>
      <c r="AC1" s="353"/>
      <c r="AD1" s="353"/>
    </row>
    <row r="2" spans="1:30" ht="16.5" customHeight="1" x14ac:dyDescent="0.2">
      <c r="A2" s="11"/>
      <c r="B2" s="11"/>
      <c r="C2" s="11"/>
      <c r="D2" s="11"/>
      <c r="E2" s="11"/>
      <c r="F2" s="11"/>
      <c r="G2" s="11"/>
      <c r="H2" s="11"/>
      <c r="I2" s="11"/>
      <c r="J2" s="11"/>
      <c r="K2" s="11"/>
      <c r="L2" s="12" t="s">
        <v>59</v>
      </c>
      <c r="M2" s="349" t="s">
        <v>236</v>
      </c>
      <c r="N2" s="350"/>
      <c r="O2" s="349" t="s">
        <v>237</v>
      </c>
      <c r="P2" s="350"/>
      <c r="Q2" s="349" t="s">
        <v>238</v>
      </c>
      <c r="R2" s="350"/>
      <c r="S2" s="349" t="s">
        <v>239</v>
      </c>
      <c r="T2" s="350"/>
      <c r="U2" s="349" t="s">
        <v>240</v>
      </c>
      <c r="V2" s="350"/>
      <c r="W2" s="349" t="s">
        <v>241</v>
      </c>
      <c r="X2" s="350"/>
      <c r="Y2" s="349" t="s">
        <v>242</v>
      </c>
      <c r="Z2" s="350"/>
      <c r="AA2" s="349" t="s">
        <v>243</v>
      </c>
      <c r="AB2" s="350"/>
      <c r="AC2" s="349" t="s">
        <v>244</v>
      </c>
      <c r="AD2" s="350"/>
    </row>
    <row r="3" spans="1:30" ht="16.5" customHeight="1" x14ac:dyDescent="0.2">
      <c r="A3" s="7" t="s">
        <v>245</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175</v>
      </c>
      <c r="C4" s="7"/>
      <c r="D4" s="7"/>
      <c r="E4" s="7"/>
      <c r="F4" s="7"/>
      <c r="G4" s="7"/>
      <c r="H4" s="7"/>
      <c r="I4" s="7"/>
      <c r="J4" s="7"/>
      <c r="K4" s="7"/>
      <c r="L4" s="9" t="s">
        <v>140</v>
      </c>
      <c r="M4" s="73">
        <v>12.7</v>
      </c>
      <c r="N4" s="78">
        <v>1.2</v>
      </c>
      <c r="O4" s="73">
        <v>13.4</v>
      </c>
      <c r="P4" s="78">
        <v>1</v>
      </c>
      <c r="Q4" s="73">
        <v>14</v>
      </c>
      <c r="R4" s="78">
        <v>1.4</v>
      </c>
      <c r="S4" s="73">
        <v>10.8</v>
      </c>
      <c r="T4" s="78">
        <v>1.1000000000000001</v>
      </c>
      <c r="U4" s="73">
        <v>12.2</v>
      </c>
      <c r="V4" s="78">
        <v>1.1000000000000001</v>
      </c>
      <c r="W4" s="72" t="s">
        <v>176</v>
      </c>
      <c r="X4" s="7"/>
      <c r="Y4" s="73">
        <v>10.6</v>
      </c>
      <c r="Z4" s="78">
        <v>1.5</v>
      </c>
      <c r="AA4" s="72" t="s">
        <v>176</v>
      </c>
      <c r="AB4" s="7"/>
      <c r="AC4" s="73">
        <v>12.8</v>
      </c>
      <c r="AD4" s="78">
        <v>0.6</v>
      </c>
    </row>
    <row r="5" spans="1:30" ht="16.5" customHeight="1" x14ac:dyDescent="0.2">
      <c r="A5" s="7"/>
      <c r="B5" s="7"/>
      <c r="C5" s="7" t="s">
        <v>141</v>
      </c>
      <c r="D5" s="7"/>
      <c r="E5" s="7"/>
      <c r="F5" s="7"/>
      <c r="G5" s="7"/>
      <c r="H5" s="7"/>
      <c r="I5" s="7"/>
      <c r="J5" s="7"/>
      <c r="K5" s="7"/>
      <c r="L5" s="9" t="s">
        <v>140</v>
      </c>
      <c r="M5" s="75">
        <v>4.8</v>
      </c>
      <c r="N5" s="7"/>
      <c r="O5" s="75">
        <v>3.8</v>
      </c>
      <c r="P5" s="7"/>
      <c r="Q5" s="75">
        <v>5</v>
      </c>
      <c r="R5" s="7"/>
      <c r="S5" s="75">
        <v>5.2</v>
      </c>
      <c r="T5" s="7"/>
      <c r="U5" s="75">
        <v>4.7</v>
      </c>
      <c r="V5" s="7"/>
      <c r="W5" s="72" t="s">
        <v>176</v>
      </c>
      <c r="X5" s="7"/>
      <c r="Y5" s="75">
        <v>7.1</v>
      </c>
      <c r="Z5" s="7"/>
      <c r="AA5" s="72" t="s">
        <v>176</v>
      </c>
      <c r="AB5" s="7"/>
      <c r="AC5" s="75">
        <v>2.2999999999999998</v>
      </c>
      <c r="AD5" s="7"/>
    </row>
    <row r="6" spans="1:30" ht="16.5" customHeight="1" x14ac:dyDescent="0.2">
      <c r="A6" s="7"/>
      <c r="B6" s="7" t="s">
        <v>177</v>
      </c>
      <c r="C6" s="7"/>
      <c r="D6" s="7"/>
      <c r="E6" s="7"/>
      <c r="F6" s="7"/>
      <c r="G6" s="7"/>
      <c r="H6" s="7"/>
      <c r="I6" s="7"/>
      <c r="J6" s="7"/>
      <c r="K6" s="7"/>
      <c r="L6" s="9" t="s">
        <v>140</v>
      </c>
      <c r="M6" s="73">
        <v>18.8</v>
      </c>
      <c r="N6" s="78">
        <v>2</v>
      </c>
      <c r="O6" s="73">
        <v>14.7</v>
      </c>
      <c r="P6" s="78">
        <v>2.1</v>
      </c>
      <c r="Q6" s="73">
        <v>16.5</v>
      </c>
      <c r="R6" s="78">
        <v>2.2999999999999998</v>
      </c>
      <c r="S6" s="73">
        <v>16.3</v>
      </c>
      <c r="T6" s="78">
        <v>0.5</v>
      </c>
      <c r="U6" s="73">
        <v>14.9</v>
      </c>
      <c r="V6" s="78">
        <v>2.6</v>
      </c>
      <c r="W6" s="73">
        <v>16.100000000000001</v>
      </c>
      <c r="X6" s="78">
        <v>1.4</v>
      </c>
      <c r="Y6" s="75" t="s">
        <v>148</v>
      </c>
      <c r="Z6" s="7"/>
      <c r="AA6" s="72" t="s">
        <v>176</v>
      </c>
      <c r="AB6" s="7"/>
      <c r="AC6" s="73">
        <v>16.600000000000001</v>
      </c>
      <c r="AD6" s="78">
        <v>1.1000000000000001</v>
      </c>
    </row>
    <row r="7" spans="1:30" ht="16.5" customHeight="1" x14ac:dyDescent="0.2">
      <c r="A7" s="7"/>
      <c r="B7" s="7"/>
      <c r="C7" s="7" t="s">
        <v>141</v>
      </c>
      <c r="D7" s="7"/>
      <c r="E7" s="7"/>
      <c r="F7" s="7"/>
      <c r="G7" s="7"/>
      <c r="H7" s="7"/>
      <c r="I7" s="7"/>
      <c r="J7" s="7"/>
      <c r="K7" s="7"/>
      <c r="L7" s="9" t="s">
        <v>140</v>
      </c>
      <c r="M7" s="75">
        <v>6.1</v>
      </c>
      <c r="N7" s="7"/>
      <c r="O7" s="75">
        <v>7.5</v>
      </c>
      <c r="P7" s="7"/>
      <c r="Q7" s="75">
        <v>7.7</v>
      </c>
      <c r="R7" s="7"/>
      <c r="S7" s="75">
        <v>1.7</v>
      </c>
      <c r="T7" s="7"/>
      <c r="U7" s="75">
        <v>9.5</v>
      </c>
      <c r="V7" s="7"/>
      <c r="W7" s="75">
        <v>4.8</v>
      </c>
      <c r="X7" s="7"/>
      <c r="Y7" s="75" t="s">
        <v>148</v>
      </c>
      <c r="Z7" s="7"/>
      <c r="AA7" s="72" t="s">
        <v>176</v>
      </c>
      <c r="AB7" s="7"/>
      <c r="AC7" s="75">
        <v>3.7</v>
      </c>
      <c r="AD7" s="7"/>
    </row>
    <row r="8" spans="1:30" ht="16.5" customHeight="1" x14ac:dyDescent="0.2">
      <c r="A8" s="7"/>
      <c r="B8" s="7" t="s">
        <v>178</v>
      </c>
      <c r="C8" s="7"/>
      <c r="D8" s="7"/>
      <c r="E8" s="7"/>
      <c r="F8" s="7"/>
      <c r="G8" s="7"/>
      <c r="H8" s="7"/>
      <c r="I8" s="7"/>
      <c r="J8" s="7"/>
      <c r="K8" s="7"/>
      <c r="L8" s="9" t="s">
        <v>140</v>
      </c>
      <c r="M8" s="72" t="s">
        <v>150</v>
      </c>
      <c r="N8" s="7"/>
      <c r="O8" s="72" t="s">
        <v>150</v>
      </c>
      <c r="P8" s="7"/>
      <c r="Q8" s="72" t="s">
        <v>150</v>
      </c>
      <c r="R8" s="7"/>
      <c r="S8" s="72" t="s">
        <v>150</v>
      </c>
      <c r="T8" s="7"/>
      <c r="U8" s="72" t="s">
        <v>150</v>
      </c>
      <c r="V8" s="7"/>
      <c r="W8" s="72" t="s">
        <v>150</v>
      </c>
      <c r="X8" s="7"/>
      <c r="Y8" s="72" t="s">
        <v>176</v>
      </c>
      <c r="Z8" s="7"/>
      <c r="AA8" s="72" t="s">
        <v>150</v>
      </c>
      <c r="AB8" s="7"/>
      <c r="AC8" s="73">
        <v>19.8</v>
      </c>
      <c r="AD8" s="78">
        <v>2.1</v>
      </c>
    </row>
    <row r="9" spans="1:30" ht="16.5" customHeight="1" x14ac:dyDescent="0.2">
      <c r="A9" s="7"/>
      <c r="B9" s="7"/>
      <c r="C9" s="7" t="s">
        <v>141</v>
      </c>
      <c r="D9" s="7"/>
      <c r="E9" s="7"/>
      <c r="F9" s="7"/>
      <c r="G9" s="7"/>
      <c r="H9" s="7"/>
      <c r="I9" s="7"/>
      <c r="J9" s="7"/>
      <c r="K9" s="7"/>
      <c r="L9" s="9" t="s">
        <v>140</v>
      </c>
      <c r="M9" s="72" t="s">
        <v>150</v>
      </c>
      <c r="N9" s="7"/>
      <c r="O9" s="72" t="s">
        <v>150</v>
      </c>
      <c r="P9" s="7"/>
      <c r="Q9" s="72" t="s">
        <v>150</v>
      </c>
      <c r="R9" s="7"/>
      <c r="S9" s="72" t="s">
        <v>150</v>
      </c>
      <c r="T9" s="7"/>
      <c r="U9" s="72" t="s">
        <v>150</v>
      </c>
      <c r="V9" s="7"/>
      <c r="W9" s="72" t="s">
        <v>150</v>
      </c>
      <c r="X9" s="7"/>
      <c r="Y9" s="72" t="s">
        <v>176</v>
      </c>
      <c r="Z9" s="7"/>
      <c r="AA9" s="72" t="s">
        <v>150</v>
      </c>
      <c r="AB9" s="7"/>
      <c r="AC9" s="75">
        <v>5.8</v>
      </c>
      <c r="AD9" s="7"/>
    </row>
    <row r="10" spans="1:30" ht="16.5" customHeight="1" x14ac:dyDescent="0.2">
      <c r="A10" s="7"/>
      <c r="B10" s="7" t="s">
        <v>179</v>
      </c>
      <c r="C10" s="7"/>
      <c r="D10" s="7"/>
      <c r="E10" s="7"/>
      <c r="F10" s="7"/>
      <c r="G10" s="7"/>
      <c r="H10" s="7"/>
      <c r="I10" s="7"/>
      <c r="J10" s="7"/>
      <c r="K10" s="7"/>
      <c r="L10" s="9" t="s">
        <v>140</v>
      </c>
      <c r="M10" s="72" t="s">
        <v>150</v>
      </c>
      <c r="N10" s="7"/>
      <c r="O10" s="72" t="s">
        <v>150</v>
      </c>
      <c r="P10" s="7"/>
      <c r="Q10" s="72" t="s">
        <v>150</v>
      </c>
      <c r="R10" s="7"/>
      <c r="S10" s="72" t="s">
        <v>150</v>
      </c>
      <c r="T10" s="7"/>
      <c r="U10" s="72" t="s">
        <v>150</v>
      </c>
      <c r="V10" s="7"/>
      <c r="W10" s="72" t="s">
        <v>150</v>
      </c>
      <c r="X10" s="7"/>
      <c r="Y10" s="72" t="s">
        <v>176</v>
      </c>
      <c r="Z10" s="7"/>
      <c r="AA10" s="72" t="s">
        <v>150</v>
      </c>
      <c r="AB10" s="7"/>
      <c r="AC10" s="73">
        <v>19.600000000000001</v>
      </c>
      <c r="AD10" s="78">
        <v>7.6</v>
      </c>
    </row>
    <row r="11" spans="1:30" ht="16.5" customHeight="1" x14ac:dyDescent="0.2">
      <c r="A11" s="7"/>
      <c r="B11" s="7"/>
      <c r="C11" s="7" t="s">
        <v>141</v>
      </c>
      <c r="D11" s="7"/>
      <c r="E11" s="7"/>
      <c r="F11" s="7"/>
      <c r="G11" s="7"/>
      <c r="H11" s="7"/>
      <c r="I11" s="7"/>
      <c r="J11" s="7"/>
      <c r="K11" s="7"/>
      <c r="L11" s="9" t="s">
        <v>140</v>
      </c>
      <c r="M11" s="72" t="s">
        <v>150</v>
      </c>
      <c r="N11" s="7"/>
      <c r="O11" s="72" t="s">
        <v>150</v>
      </c>
      <c r="P11" s="7"/>
      <c r="Q11" s="72" t="s">
        <v>150</v>
      </c>
      <c r="R11" s="7"/>
      <c r="S11" s="72" t="s">
        <v>150</v>
      </c>
      <c r="T11" s="7"/>
      <c r="U11" s="72" t="s">
        <v>150</v>
      </c>
      <c r="V11" s="7"/>
      <c r="W11" s="72" t="s">
        <v>150</v>
      </c>
      <c r="X11" s="7"/>
      <c r="Y11" s="72" t="s">
        <v>176</v>
      </c>
      <c r="Z11" s="7"/>
      <c r="AA11" s="72" t="s">
        <v>150</v>
      </c>
      <c r="AB11" s="7"/>
      <c r="AC11" s="73">
        <v>19.8</v>
      </c>
      <c r="AD11" s="7"/>
    </row>
    <row r="12" spans="1:30" ht="16.5" customHeight="1" x14ac:dyDescent="0.2">
      <c r="A12" s="7"/>
      <c r="B12" s="7" t="s">
        <v>180</v>
      </c>
      <c r="C12" s="7"/>
      <c r="D12" s="7"/>
      <c r="E12" s="7"/>
      <c r="F12" s="7"/>
      <c r="G12" s="7"/>
      <c r="H12" s="7"/>
      <c r="I12" s="7"/>
      <c r="J12" s="7"/>
      <c r="K12" s="7"/>
      <c r="L12" s="9" t="s">
        <v>140</v>
      </c>
      <c r="M12" s="72" t="s">
        <v>181</v>
      </c>
      <c r="N12" s="7"/>
      <c r="O12" s="72" t="s">
        <v>176</v>
      </c>
      <c r="P12" s="7"/>
      <c r="Q12" s="72" t="s">
        <v>181</v>
      </c>
      <c r="R12" s="7"/>
      <c r="S12" s="72" t="s">
        <v>181</v>
      </c>
      <c r="T12" s="7"/>
      <c r="U12" s="72" t="s">
        <v>181</v>
      </c>
      <c r="V12" s="7"/>
      <c r="W12" s="72" t="s">
        <v>181</v>
      </c>
      <c r="X12" s="7"/>
      <c r="Y12" s="72" t="s">
        <v>176</v>
      </c>
      <c r="Z12" s="7"/>
      <c r="AA12" s="72" t="s">
        <v>181</v>
      </c>
      <c r="AB12" s="7"/>
      <c r="AC12" s="72" t="s">
        <v>181</v>
      </c>
      <c r="AD12" s="7"/>
    </row>
    <row r="13" spans="1:30" ht="16.5" customHeight="1" x14ac:dyDescent="0.2">
      <c r="A13" s="7"/>
      <c r="B13" s="7"/>
      <c r="C13" s="7" t="s">
        <v>141</v>
      </c>
      <c r="D13" s="7"/>
      <c r="E13" s="7"/>
      <c r="F13" s="7"/>
      <c r="G13" s="7"/>
      <c r="H13" s="7"/>
      <c r="I13" s="7"/>
      <c r="J13" s="7"/>
      <c r="K13" s="7"/>
      <c r="L13" s="9" t="s">
        <v>140</v>
      </c>
      <c r="M13" s="72" t="s">
        <v>181</v>
      </c>
      <c r="N13" s="7"/>
      <c r="O13" s="72" t="s">
        <v>176</v>
      </c>
      <c r="P13" s="7"/>
      <c r="Q13" s="72" t="s">
        <v>181</v>
      </c>
      <c r="R13" s="7"/>
      <c r="S13" s="72" t="s">
        <v>181</v>
      </c>
      <c r="T13" s="7"/>
      <c r="U13" s="72" t="s">
        <v>181</v>
      </c>
      <c r="V13" s="7"/>
      <c r="W13" s="72" t="s">
        <v>181</v>
      </c>
      <c r="X13" s="7"/>
      <c r="Y13" s="72" t="s">
        <v>176</v>
      </c>
      <c r="Z13" s="7"/>
      <c r="AA13" s="72" t="s">
        <v>181</v>
      </c>
      <c r="AB13" s="7"/>
      <c r="AC13" s="72" t="s">
        <v>181</v>
      </c>
      <c r="AD13" s="7"/>
    </row>
    <row r="14" spans="1:30" ht="29.45" customHeight="1" x14ac:dyDescent="0.2">
      <c r="A14" s="7"/>
      <c r="B14" s="351" t="s">
        <v>183</v>
      </c>
      <c r="C14" s="351"/>
      <c r="D14" s="351"/>
      <c r="E14" s="351"/>
      <c r="F14" s="351"/>
      <c r="G14" s="351"/>
      <c r="H14" s="351"/>
      <c r="I14" s="351"/>
      <c r="J14" s="351"/>
      <c r="K14" s="351"/>
      <c r="L14" s="9" t="s">
        <v>140</v>
      </c>
      <c r="M14" s="73">
        <v>24.7</v>
      </c>
      <c r="N14" s="78">
        <v>7.3</v>
      </c>
      <c r="O14" s="73">
        <v>18.100000000000001</v>
      </c>
      <c r="P14" s="78">
        <v>3.6</v>
      </c>
      <c r="Q14" s="73">
        <v>18.8</v>
      </c>
      <c r="R14" s="78">
        <v>2.7</v>
      </c>
      <c r="S14" s="73">
        <v>19</v>
      </c>
      <c r="T14" s="78">
        <v>2.9</v>
      </c>
      <c r="U14" s="73">
        <v>18.600000000000001</v>
      </c>
      <c r="V14" s="78">
        <v>2.4</v>
      </c>
      <c r="W14" s="73">
        <v>21</v>
      </c>
      <c r="X14" s="78">
        <v>2.1</v>
      </c>
      <c r="Y14" s="72" t="s">
        <v>176</v>
      </c>
      <c r="Z14" s="7"/>
      <c r="AA14" s="73">
        <v>19.100000000000001</v>
      </c>
      <c r="AB14" s="78">
        <v>2.1</v>
      </c>
      <c r="AC14" s="73">
        <v>19.8</v>
      </c>
      <c r="AD14" s="78">
        <v>1.8</v>
      </c>
    </row>
    <row r="15" spans="1:30" ht="16.5" customHeight="1" x14ac:dyDescent="0.2">
      <c r="A15" s="7"/>
      <c r="B15" s="7"/>
      <c r="C15" s="7" t="s">
        <v>141</v>
      </c>
      <c r="D15" s="7"/>
      <c r="E15" s="7"/>
      <c r="F15" s="7"/>
      <c r="G15" s="7"/>
      <c r="H15" s="7"/>
      <c r="I15" s="7"/>
      <c r="J15" s="7"/>
      <c r="K15" s="7"/>
      <c r="L15" s="9" t="s">
        <v>140</v>
      </c>
      <c r="M15" s="73">
        <v>16.899999999999999</v>
      </c>
      <c r="N15" s="7"/>
      <c r="O15" s="73">
        <v>10.6</v>
      </c>
      <c r="P15" s="7"/>
      <c r="Q15" s="75">
        <v>7.5</v>
      </c>
      <c r="R15" s="7"/>
      <c r="S15" s="75">
        <v>7.9</v>
      </c>
      <c r="T15" s="7"/>
      <c r="U15" s="75">
        <v>7.4</v>
      </c>
      <c r="V15" s="7"/>
      <c r="W15" s="75">
        <v>5.8</v>
      </c>
      <c r="X15" s="7"/>
      <c r="Y15" s="72" t="s">
        <v>176</v>
      </c>
      <c r="Z15" s="7"/>
      <c r="AA15" s="75">
        <v>5.4</v>
      </c>
      <c r="AB15" s="7"/>
      <c r="AC15" s="75">
        <v>4.9000000000000004</v>
      </c>
      <c r="AD15" s="7"/>
    </row>
    <row r="16" spans="1:30" ht="16.5" customHeight="1" x14ac:dyDescent="0.2">
      <c r="A16" s="7"/>
      <c r="B16" s="7" t="s">
        <v>246</v>
      </c>
      <c r="C16" s="7"/>
      <c r="D16" s="7"/>
      <c r="E16" s="7"/>
      <c r="F16" s="7"/>
      <c r="G16" s="7"/>
      <c r="H16" s="7"/>
      <c r="I16" s="7"/>
      <c r="J16" s="7"/>
      <c r="K16" s="7"/>
      <c r="L16" s="9" t="s">
        <v>140</v>
      </c>
      <c r="M16" s="73">
        <v>14.3</v>
      </c>
      <c r="N16" s="78">
        <v>1.1000000000000001</v>
      </c>
      <c r="O16" s="73">
        <v>13.7</v>
      </c>
      <c r="P16" s="78">
        <v>0.8</v>
      </c>
      <c r="Q16" s="73">
        <v>15.1</v>
      </c>
      <c r="R16" s="78">
        <v>1.1000000000000001</v>
      </c>
      <c r="S16" s="73">
        <v>12</v>
      </c>
      <c r="T16" s="78">
        <v>0.9</v>
      </c>
      <c r="U16" s="73">
        <v>13.3</v>
      </c>
      <c r="V16" s="78">
        <v>1</v>
      </c>
      <c r="W16" s="73">
        <v>17.5</v>
      </c>
      <c r="X16" s="78">
        <v>1.3</v>
      </c>
      <c r="Y16" s="73">
        <v>10.6</v>
      </c>
      <c r="Z16" s="78">
        <v>1.5</v>
      </c>
      <c r="AA16" s="73">
        <v>19.100000000000001</v>
      </c>
      <c r="AB16" s="78">
        <v>2.1</v>
      </c>
      <c r="AC16" s="73">
        <v>14</v>
      </c>
      <c r="AD16" s="78">
        <v>0.5</v>
      </c>
    </row>
    <row r="17" spans="1:30" ht="16.5" customHeight="1" x14ac:dyDescent="0.2">
      <c r="A17" s="7"/>
      <c r="B17" s="7"/>
      <c r="C17" s="7" t="s">
        <v>141</v>
      </c>
      <c r="D17" s="7"/>
      <c r="E17" s="7"/>
      <c r="F17" s="7"/>
      <c r="G17" s="7"/>
      <c r="H17" s="7"/>
      <c r="I17" s="7"/>
      <c r="J17" s="7"/>
      <c r="K17" s="7"/>
      <c r="L17" s="9" t="s">
        <v>140</v>
      </c>
      <c r="M17" s="75">
        <v>3.9</v>
      </c>
      <c r="N17" s="7"/>
      <c r="O17" s="75">
        <v>2.9</v>
      </c>
      <c r="P17" s="7"/>
      <c r="Q17" s="75">
        <v>3.7</v>
      </c>
      <c r="R17" s="7"/>
      <c r="S17" s="75">
        <v>4.0999999999999996</v>
      </c>
      <c r="T17" s="7"/>
      <c r="U17" s="75">
        <v>4</v>
      </c>
      <c r="V17" s="7"/>
      <c r="W17" s="75">
        <v>4.0999999999999996</v>
      </c>
      <c r="X17" s="7"/>
      <c r="Y17" s="75">
        <v>7.1</v>
      </c>
      <c r="Z17" s="7"/>
      <c r="AA17" s="75">
        <v>5.4</v>
      </c>
      <c r="AB17" s="7"/>
      <c r="AC17" s="75">
        <v>1.7</v>
      </c>
      <c r="AD17" s="7"/>
    </row>
    <row r="18" spans="1:30" ht="16.5" customHeight="1" x14ac:dyDescent="0.2">
      <c r="A18" s="7"/>
      <c r="B18" s="7" t="s">
        <v>247</v>
      </c>
      <c r="C18" s="7"/>
      <c r="D18" s="7"/>
      <c r="E18" s="7"/>
      <c r="F18" s="7"/>
      <c r="G18" s="7"/>
      <c r="H18" s="7"/>
      <c r="I18" s="7"/>
      <c r="J18" s="7"/>
      <c r="K18" s="7"/>
      <c r="L18" s="9" t="s">
        <v>248</v>
      </c>
      <c r="M18" s="68">
        <v>835.8</v>
      </c>
      <c r="N18" s="7"/>
      <c r="O18" s="68">
        <v>661.8</v>
      </c>
      <c r="P18" s="7"/>
      <c r="Q18" s="68">
        <v>546.79999999999995</v>
      </c>
      <c r="R18" s="7"/>
      <c r="S18" s="68">
        <v>225</v>
      </c>
      <c r="T18" s="7"/>
      <c r="U18" s="68">
        <v>170.4</v>
      </c>
      <c r="V18" s="7"/>
      <c r="W18" s="73">
        <v>65.8</v>
      </c>
      <c r="X18" s="7"/>
      <c r="Y18" s="73">
        <v>32.9</v>
      </c>
      <c r="Z18" s="7"/>
      <c r="AA18" s="73">
        <v>26.2</v>
      </c>
      <c r="AB18" s="7"/>
      <c r="AC18" s="76">
        <v>2567</v>
      </c>
      <c r="AD18" s="7"/>
    </row>
    <row r="19" spans="1:30" ht="16.5" customHeight="1" x14ac:dyDescent="0.2">
      <c r="A19" s="7" t="s">
        <v>249</v>
      </c>
      <c r="B19" s="7"/>
      <c r="C19" s="7"/>
      <c r="D19" s="7"/>
      <c r="E19" s="7"/>
      <c r="F19" s="7"/>
      <c r="G19" s="7"/>
      <c r="H19" s="7"/>
      <c r="I19" s="7"/>
      <c r="J19" s="7"/>
      <c r="K19" s="7"/>
      <c r="L19" s="9"/>
      <c r="M19" s="10"/>
      <c r="N19" s="7"/>
      <c r="O19" s="10"/>
      <c r="P19" s="7"/>
      <c r="Q19" s="10"/>
      <c r="R19" s="7"/>
      <c r="S19" s="10"/>
      <c r="T19" s="7"/>
      <c r="U19" s="10"/>
      <c r="V19" s="7"/>
      <c r="W19" s="10"/>
      <c r="X19" s="7"/>
      <c r="Y19" s="10"/>
      <c r="Z19" s="7"/>
      <c r="AA19" s="10"/>
      <c r="AB19" s="7"/>
      <c r="AC19" s="10"/>
      <c r="AD19" s="7"/>
    </row>
    <row r="20" spans="1:30" ht="16.5" customHeight="1" x14ac:dyDescent="0.2">
      <c r="A20" s="7"/>
      <c r="B20" s="7" t="s">
        <v>175</v>
      </c>
      <c r="C20" s="7"/>
      <c r="D20" s="7"/>
      <c r="E20" s="7"/>
      <c r="F20" s="7"/>
      <c r="G20" s="7"/>
      <c r="H20" s="7"/>
      <c r="I20" s="7"/>
      <c r="J20" s="7"/>
      <c r="K20" s="7"/>
      <c r="L20" s="9" t="s">
        <v>140</v>
      </c>
      <c r="M20" s="73">
        <v>12.9</v>
      </c>
      <c r="N20" s="78">
        <v>1.8</v>
      </c>
      <c r="O20" s="73">
        <v>12.9</v>
      </c>
      <c r="P20" s="78">
        <v>1.6</v>
      </c>
      <c r="Q20" s="73">
        <v>14.7</v>
      </c>
      <c r="R20" s="78">
        <v>2.2000000000000002</v>
      </c>
      <c r="S20" s="73">
        <v>13.4</v>
      </c>
      <c r="T20" s="78">
        <v>1.7</v>
      </c>
      <c r="U20" s="73">
        <v>12.1</v>
      </c>
      <c r="V20" s="78">
        <v>1.7</v>
      </c>
      <c r="W20" s="72" t="s">
        <v>176</v>
      </c>
      <c r="X20" s="7"/>
      <c r="Y20" s="73">
        <v>12.2</v>
      </c>
      <c r="Z20" s="78">
        <v>1.7</v>
      </c>
      <c r="AA20" s="72" t="s">
        <v>176</v>
      </c>
      <c r="AB20" s="7"/>
      <c r="AC20" s="73">
        <v>13.1</v>
      </c>
      <c r="AD20" s="78">
        <v>0.9</v>
      </c>
    </row>
    <row r="21" spans="1:30" ht="16.5" customHeight="1" x14ac:dyDescent="0.2">
      <c r="A21" s="7"/>
      <c r="B21" s="7"/>
      <c r="C21" s="7" t="s">
        <v>141</v>
      </c>
      <c r="D21" s="7"/>
      <c r="E21" s="7"/>
      <c r="F21" s="7"/>
      <c r="G21" s="7"/>
      <c r="H21" s="7"/>
      <c r="I21" s="7"/>
      <c r="J21" s="7"/>
      <c r="K21" s="7"/>
      <c r="L21" s="9" t="s">
        <v>140</v>
      </c>
      <c r="M21" s="75">
        <v>7.2</v>
      </c>
      <c r="N21" s="7"/>
      <c r="O21" s="75">
        <v>6.2</v>
      </c>
      <c r="P21" s="7"/>
      <c r="Q21" s="75">
        <v>7.7</v>
      </c>
      <c r="R21" s="7"/>
      <c r="S21" s="75">
        <v>6.3</v>
      </c>
      <c r="T21" s="7"/>
      <c r="U21" s="75">
        <v>7.3</v>
      </c>
      <c r="V21" s="7"/>
      <c r="W21" s="72" t="s">
        <v>176</v>
      </c>
      <c r="X21" s="7"/>
      <c r="Y21" s="75">
        <v>7</v>
      </c>
      <c r="Z21" s="7"/>
      <c r="AA21" s="72" t="s">
        <v>176</v>
      </c>
      <c r="AB21" s="7"/>
      <c r="AC21" s="75">
        <v>3.3</v>
      </c>
      <c r="AD21" s="7"/>
    </row>
    <row r="22" spans="1:30" ht="16.5" customHeight="1" x14ac:dyDescent="0.2">
      <c r="A22" s="7"/>
      <c r="B22" s="7" t="s">
        <v>177</v>
      </c>
      <c r="C22" s="7"/>
      <c r="D22" s="7"/>
      <c r="E22" s="7"/>
      <c r="F22" s="7"/>
      <c r="G22" s="7"/>
      <c r="H22" s="7"/>
      <c r="I22" s="7"/>
      <c r="J22" s="7"/>
      <c r="K22" s="7"/>
      <c r="L22" s="9" t="s">
        <v>140</v>
      </c>
      <c r="M22" s="73">
        <v>18.3</v>
      </c>
      <c r="N22" s="78">
        <v>3.6</v>
      </c>
      <c r="O22" s="73">
        <v>18.8</v>
      </c>
      <c r="P22" s="78">
        <v>6.8</v>
      </c>
      <c r="Q22" s="73">
        <v>18.100000000000001</v>
      </c>
      <c r="R22" s="78">
        <v>4.2</v>
      </c>
      <c r="S22" s="70">
        <v>12.8</v>
      </c>
      <c r="T22" s="78">
        <v>8.5</v>
      </c>
      <c r="U22" s="70">
        <v>16.899999999999999</v>
      </c>
      <c r="V22" s="71">
        <v>10</v>
      </c>
      <c r="W22" s="73">
        <v>18.899999999999999</v>
      </c>
      <c r="X22" s="78">
        <v>2.4</v>
      </c>
      <c r="Y22" s="75" t="s">
        <v>148</v>
      </c>
      <c r="Z22" s="7"/>
      <c r="AA22" s="72" t="s">
        <v>176</v>
      </c>
      <c r="AB22" s="7"/>
      <c r="AC22" s="73">
        <v>18.399999999999999</v>
      </c>
      <c r="AD22" s="78">
        <v>2</v>
      </c>
    </row>
    <row r="23" spans="1:30" ht="16.5" customHeight="1" x14ac:dyDescent="0.2">
      <c r="A23" s="7"/>
      <c r="B23" s="7"/>
      <c r="C23" s="7" t="s">
        <v>141</v>
      </c>
      <c r="D23" s="7"/>
      <c r="E23" s="7"/>
      <c r="F23" s="7"/>
      <c r="G23" s="7"/>
      <c r="H23" s="7"/>
      <c r="I23" s="7"/>
      <c r="J23" s="7"/>
      <c r="K23" s="7"/>
      <c r="L23" s="9" t="s">
        <v>140</v>
      </c>
      <c r="M23" s="73">
        <v>10.199999999999999</v>
      </c>
      <c r="N23" s="7"/>
      <c r="O23" s="73">
        <v>18.399999999999999</v>
      </c>
      <c r="P23" s="7"/>
      <c r="Q23" s="73">
        <v>12</v>
      </c>
      <c r="R23" s="7"/>
      <c r="S23" s="73">
        <v>34</v>
      </c>
      <c r="T23" s="7"/>
      <c r="U23" s="73">
        <v>30</v>
      </c>
      <c r="V23" s="7"/>
      <c r="W23" s="75">
        <v>6.4</v>
      </c>
      <c r="X23" s="7"/>
      <c r="Y23" s="75" t="s">
        <v>148</v>
      </c>
      <c r="Z23" s="7"/>
      <c r="AA23" s="72" t="s">
        <v>176</v>
      </c>
      <c r="AB23" s="7"/>
      <c r="AC23" s="75">
        <v>5.6</v>
      </c>
      <c r="AD23" s="7"/>
    </row>
    <row r="24" spans="1:30" ht="16.5" customHeight="1" x14ac:dyDescent="0.2">
      <c r="A24" s="7"/>
      <c r="B24" s="7" t="s">
        <v>178</v>
      </c>
      <c r="C24" s="7"/>
      <c r="D24" s="7"/>
      <c r="E24" s="7"/>
      <c r="F24" s="7"/>
      <c r="G24" s="7"/>
      <c r="H24" s="7"/>
      <c r="I24" s="7"/>
      <c r="J24" s="7"/>
      <c r="K24" s="7"/>
      <c r="L24" s="9" t="s">
        <v>140</v>
      </c>
      <c r="M24" s="72" t="s">
        <v>150</v>
      </c>
      <c r="N24" s="7"/>
      <c r="O24" s="72" t="s">
        <v>150</v>
      </c>
      <c r="P24" s="7"/>
      <c r="Q24" s="72" t="s">
        <v>150</v>
      </c>
      <c r="R24" s="7"/>
      <c r="S24" s="72" t="s">
        <v>150</v>
      </c>
      <c r="T24" s="7"/>
      <c r="U24" s="72" t="s">
        <v>150</v>
      </c>
      <c r="V24" s="7"/>
      <c r="W24" s="72" t="s">
        <v>150</v>
      </c>
      <c r="X24" s="7"/>
      <c r="Y24" s="72" t="s">
        <v>176</v>
      </c>
      <c r="Z24" s="7"/>
      <c r="AA24" s="72" t="s">
        <v>150</v>
      </c>
      <c r="AB24" s="7"/>
      <c r="AC24" s="73">
        <v>22.9</v>
      </c>
      <c r="AD24" s="78">
        <v>4</v>
      </c>
    </row>
    <row r="25" spans="1:30" ht="16.5" customHeight="1" x14ac:dyDescent="0.2">
      <c r="A25" s="7"/>
      <c r="B25" s="7"/>
      <c r="C25" s="7" t="s">
        <v>141</v>
      </c>
      <c r="D25" s="7"/>
      <c r="E25" s="7"/>
      <c r="F25" s="7"/>
      <c r="G25" s="7"/>
      <c r="H25" s="7"/>
      <c r="I25" s="7"/>
      <c r="J25" s="7"/>
      <c r="K25" s="7"/>
      <c r="L25" s="9" t="s">
        <v>140</v>
      </c>
      <c r="M25" s="72" t="s">
        <v>150</v>
      </c>
      <c r="N25" s="7"/>
      <c r="O25" s="72" t="s">
        <v>150</v>
      </c>
      <c r="P25" s="7"/>
      <c r="Q25" s="72" t="s">
        <v>150</v>
      </c>
      <c r="R25" s="7"/>
      <c r="S25" s="72" t="s">
        <v>150</v>
      </c>
      <c r="T25" s="7"/>
      <c r="U25" s="72" t="s">
        <v>150</v>
      </c>
      <c r="V25" s="7"/>
      <c r="W25" s="72" t="s">
        <v>150</v>
      </c>
      <c r="X25" s="7"/>
      <c r="Y25" s="72" t="s">
        <v>176</v>
      </c>
      <c r="Z25" s="7"/>
      <c r="AA25" s="72" t="s">
        <v>150</v>
      </c>
      <c r="AB25" s="7"/>
      <c r="AC25" s="75">
        <v>8.8000000000000007</v>
      </c>
      <c r="AD25" s="7"/>
    </row>
    <row r="26" spans="1:30" ht="16.5" customHeight="1" x14ac:dyDescent="0.2">
      <c r="A26" s="7"/>
      <c r="B26" s="7" t="s">
        <v>179</v>
      </c>
      <c r="C26" s="7"/>
      <c r="D26" s="7"/>
      <c r="E26" s="7"/>
      <c r="F26" s="7"/>
      <c r="G26" s="7"/>
      <c r="H26" s="7"/>
      <c r="I26" s="7"/>
      <c r="J26" s="7"/>
      <c r="K26" s="7"/>
      <c r="L26" s="9" t="s">
        <v>140</v>
      </c>
      <c r="M26" s="72" t="s">
        <v>150</v>
      </c>
      <c r="N26" s="7"/>
      <c r="O26" s="72" t="s">
        <v>150</v>
      </c>
      <c r="P26" s="7"/>
      <c r="Q26" s="72" t="s">
        <v>150</v>
      </c>
      <c r="R26" s="7"/>
      <c r="S26" s="72" t="s">
        <v>150</v>
      </c>
      <c r="T26" s="7"/>
      <c r="U26" s="72" t="s">
        <v>150</v>
      </c>
      <c r="V26" s="7"/>
      <c r="W26" s="72" t="s">
        <v>150</v>
      </c>
      <c r="X26" s="7"/>
      <c r="Y26" s="72" t="s">
        <v>176</v>
      </c>
      <c r="Z26" s="7"/>
      <c r="AA26" s="72" t="s">
        <v>150</v>
      </c>
      <c r="AB26" s="7"/>
      <c r="AC26" s="73">
        <v>19.100000000000001</v>
      </c>
      <c r="AD26" s="78">
        <v>6.5</v>
      </c>
    </row>
    <row r="27" spans="1:30" ht="16.5" customHeight="1" x14ac:dyDescent="0.2">
      <c r="A27" s="7"/>
      <c r="B27" s="7"/>
      <c r="C27" s="7" t="s">
        <v>141</v>
      </c>
      <c r="D27" s="7"/>
      <c r="E27" s="7"/>
      <c r="F27" s="7"/>
      <c r="G27" s="7"/>
      <c r="H27" s="7"/>
      <c r="I27" s="7"/>
      <c r="J27" s="7"/>
      <c r="K27" s="7"/>
      <c r="L27" s="9" t="s">
        <v>140</v>
      </c>
      <c r="M27" s="72" t="s">
        <v>150</v>
      </c>
      <c r="N27" s="7"/>
      <c r="O27" s="72" t="s">
        <v>150</v>
      </c>
      <c r="P27" s="7"/>
      <c r="Q27" s="72" t="s">
        <v>150</v>
      </c>
      <c r="R27" s="7"/>
      <c r="S27" s="72" t="s">
        <v>150</v>
      </c>
      <c r="T27" s="7"/>
      <c r="U27" s="72" t="s">
        <v>150</v>
      </c>
      <c r="V27" s="7"/>
      <c r="W27" s="72" t="s">
        <v>150</v>
      </c>
      <c r="X27" s="7"/>
      <c r="Y27" s="72" t="s">
        <v>176</v>
      </c>
      <c r="Z27" s="7"/>
      <c r="AA27" s="72" t="s">
        <v>150</v>
      </c>
      <c r="AB27" s="7"/>
      <c r="AC27" s="73">
        <v>17.2</v>
      </c>
      <c r="AD27" s="7"/>
    </row>
    <row r="28" spans="1:30" ht="16.5" customHeight="1" x14ac:dyDescent="0.2">
      <c r="A28" s="7"/>
      <c r="B28" s="7" t="s">
        <v>180</v>
      </c>
      <c r="C28" s="7"/>
      <c r="D28" s="7"/>
      <c r="E28" s="7"/>
      <c r="F28" s="7"/>
      <c r="G28" s="7"/>
      <c r="H28" s="7"/>
      <c r="I28" s="7"/>
      <c r="J28" s="7"/>
      <c r="K28" s="7"/>
      <c r="L28" s="9" t="s">
        <v>140</v>
      </c>
      <c r="M28" s="72" t="s">
        <v>181</v>
      </c>
      <c r="N28" s="7"/>
      <c r="O28" s="72" t="s">
        <v>176</v>
      </c>
      <c r="P28" s="7"/>
      <c r="Q28" s="72" t="s">
        <v>181</v>
      </c>
      <c r="R28" s="7"/>
      <c r="S28" s="72" t="s">
        <v>181</v>
      </c>
      <c r="T28" s="7"/>
      <c r="U28" s="72" t="s">
        <v>181</v>
      </c>
      <c r="V28" s="7"/>
      <c r="W28" s="72" t="s">
        <v>181</v>
      </c>
      <c r="X28" s="7"/>
      <c r="Y28" s="72" t="s">
        <v>176</v>
      </c>
      <c r="Z28" s="7"/>
      <c r="AA28" s="72" t="s">
        <v>181</v>
      </c>
      <c r="AB28" s="7"/>
      <c r="AC28" s="72" t="s">
        <v>181</v>
      </c>
      <c r="AD28" s="7"/>
    </row>
    <row r="29" spans="1:30" ht="16.5" customHeight="1" x14ac:dyDescent="0.2">
      <c r="A29" s="7"/>
      <c r="B29" s="7"/>
      <c r="C29" s="7" t="s">
        <v>141</v>
      </c>
      <c r="D29" s="7"/>
      <c r="E29" s="7"/>
      <c r="F29" s="7"/>
      <c r="G29" s="7"/>
      <c r="H29" s="7"/>
      <c r="I29" s="7"/>
      <c r="J29" s="7"/>
      <c r="K29" s="7"/>
      <c r="L29" s="9" t="s">
        <v>140</v>
      </c>
      <c r="M29" s="72" t="s">
        <v>181</v>
      </c>
      <c r="N29" s="7"/>
      <c r="O29" s="72" t="s">
        <v>176</v>
      </c>
      <c r="P29" s="7"/>
      <c r="Q29" s="72" t="s">
        <v>181</v>
      </c>
      <c r="R29" s="7"/>
      <c r="S29" s="72" t="s">
        <v>181</v>
      </c>
      <c r="T29" s="7"/>
      <c r="U29" s="72" t="s">
        <v>181</v>
      </c>
      <c r="V29" s="7"/>
      <c r="W29" s="72" t="s">
        <v>181</v>
      </c>
      <c r="X29" s="7"/>
      <c r="Y29" s="72" t="s">
        <v>176</v>
      </c>
      <c r="Z29" s="7"/>
      <c r="AA29" s="72" t="s">
        <v>181</v>
      </c>
      <c r="AB29" s="7"/>
      <c r="AC29" s="72" t="s">
        <v>181</v>
      </c>
      <c r="AD29" s="7"/>
    </row>
    <row r="30" spans="1:30" ht="29.45" customHeight="1" x14ac:dyDescent="0.2">
      <c r="A30" s="7"/>
      <c r="B30" s="351" t="s">
        <v>183</v>
      </c>
      <c r="C30" s="351"/>
      <c r="D30" s="351"/>
      <c r="E30" s="351"/>
      <c r="F30" s="351"/>
      <c r="G30" s="351"/>
      <c r="H30" s="351"/>
      <c r="I30" s="351"/>
      <c r="J30" s="351"/>
      <c r="K30" s="351"/>
      <c r="L30" s="9" t="s">
        <v>140</v>
      </c>
      <c r="M30" s="73">
        <v>31.2</v>
      </c>
      <c r="N30" s="71">
        <v>12.2</v>
      </c>
      <c r="O30" s="73">
        <v>19.399999999999999</v>
      </c>
      <c r="P30" s="78">
        <v>4.2</v>
      </c>
      <c r="Q30" s="73">
        <v>21.9</v>
      </c>
      <c r="R30" s="78">
        <v>6.3</v>
      </c>
      <c r="S30" s="73">
        <v>23.6</v>
      </c>
      <c r="T30" s="78">
        <v>8.1</v>
      </c>
      <c r="U30" s="73">
        <v>21.7</v>
      </c>
      <c r="V30" s="78">
        <v>7.4</v>
      </c>
      <c r="W30" s="73">
        <v>21</v>
      </c>
      <c r="X30" s="78">
        <v>4.3</v>
      </c>
      <c r="Y30" s="72" t="s">
        <v>176</v>
      </c>
      <c r="Z30" s="7"/>
      <c r="AA30" s="73">
        <v>20</v>
      </c>
      <c r="AB30" s="78">
        <v>3.2</v>
      </c>
      <c r="AC30" s="73">
        <v>22.4</v>
      </c>
      <c r="AD30" s="78">
        <v>3.7</v>
      </c>
    </row>
    <row r="31" spans="1:30" ht="16.5" customHeight="1" x14ac:dyDescent="0.2">
      <c r="A31" s="7"/>
      <c r="B31" s="7"/>
      <c r="C31" s="7" t="s">
        <v>141</v>
      </c>
      <c r="D31" s="7"/>
      <c r="E31" s="7"/>
      <c r="F31" s="7"/>
      <c r="G31" s="7"/>
      <c r="H31" s="7"/>
      <c r="I31" s="7"/>
      <c r="J31" s="7"/>
      <c r="K31" s="7"/>
      <c r="L31" s="9" t="s">
        <v>140</v>
      </c>
      <c r="M31" s="73">
        <v>20</v>
      </c>
      <c r="N31" s="7"/>
      <c r="O31" s="73">
        <v>11.1</v>
      </c>
      <c r="P31" s="7"/>
      <c r="Q31" s="73">
        <v>14.7</v>
      </c>
      <c r="R31" s="7"/>
      <c r="S31" s="73">
        <v>17.600000000000001</v>
      </c>
      <c r="T31" s="7"/>
      <c r="U31" s="73">
        <v>17.399999999999999</v>
      </c>
      <c r="V31" s="7"/>
      <c r="W31" s="73">
        <v>10.5</v>
      </c>
      <c r="X31" s="7"/>
      <c r="Y31" s="72" t="s">
        <v>176</v>
      </c>
      <c r="Z31" s="7"/>
      <c r="AA31" s="75">
        <v>8.1</v>
      </c>
      <c r="AB31" s="7"/>
      <c r="AC31" s="75">
        <v>8.5</v>
      </c>
      <c r="AD31" s="7"/>
    </row>
    <row r="32" spans="1:30" ht="16.5" customHeight="1" x14ac:dyDescent="0.2">
      <c r="A32" s="7"/>
      <c r="B32" s="7" t="s">
        <v>246</v>
      </c>
      <c r="C32" s="7"/>
      <c r="D32" s="7"/>
      <c r="E32" s="7"/>
      <c r="F32" s="7"/>
      <c r="G32" s="7"/>
      <c r="H32" s="7"/>
      <c r="I32" s="7"/>
      <c r="J32" s="7"/>
      <c r="K32" s="7"/>
      <c r="L32" s="9" t="s">
        <v>140</v>
      </c>
      <c r="M32" s="73">
        <v>14.5</v>
      </c>
      <c r="N32" s="78">
        <v>1.7</v>
      </c>
      <c r="O32" s="73">
        <v>14</v>
      </c>
      <c r="P32" s="78">
        <v>1.9</v>
      </c>
      <c r="Q32" s="73">
        <v>16.399999999999999</v>
      </c>
      <c r="R32" s="78">
        <v>1.9</v>
      </c>
      <c r="S32" s="73">
        <v>14.3</v>
      </c>
      <c r="T32" s="78">
        <v>1.8</v>
      </c>
      <c r="U32" s="73">
        <v>13.5</v>
      </c>
      <c r="V32" s="78">
        <v>1.9</v>
      </c>
      <c r="W32" s="73">
        <v>19.399999999999999</v>
      </c>
      <c r="X32" s="78">
        <v>2</v>
      </c>
      <c r="Y32" s="73">
        <v>12.2</v>
      </c>
      <c r="Z32" s="78">
        <v>1.7</v>
      </c>
      <c r="AA32" s="73">
        <v>20</v>
      </c>
      <c r="AB32" s="78">
        <v>3.2</v>
      </c>
      <c r="AC32" s="73">
        <v>14.8</v>
      </c>
      <c r="AD32" s="78">
        <v>0.9</v>
      </c>
    </row>
    <row r="33" spans="1:30" ht="16.5" customHeight="1" x14ac:dyDescent="0.2">
      <c r="A33" s="7"/>
      <c r="B33" s="7"/>
      <c r="C33" s="7" t="s">
        <v>141</v>
      </c>
      <c r="D33" s="7"/>
      <c r="E33" s="7"/>
      <c r="F33" s="7"/>
      <c r="G33" s="7"/>
      <c r="H33" s="7"/>
      <c r="I33" s="7"/>
      <c r="J33" s="7"/>
      <c r="K33" s="7"/>
      <c r="L33" s="9" t="s">
        <v>140</v>
      </c>
      <c r="M33" s="75">
        <v>5.9</v>
      </c>
      <c r="N33" s="7"/>
      <c r="O33" s="75">
        <v>7</v>
      </c>
      <c r="P33" s="7"/>
      <c r="Q33" s="75">
        <v>6</v>
      </c>
      <c r="R33" s="7"/>
      <c r="S33" s="75">
        <v>6.5</v>
      </c>
      <c r="T33" s="7"/>
      <c r="U33" s="75">
        <v>7.1</v>
      </c>
      <c r="V33" s="7"/>
      <c r="W33" s="75">
        <v>5.7</v>
      </c>
      <c r="X33" s="7"/>
      <c r="Y33" s="75">
        <v>7</v>
      </c>
      <c r="Z33" s="7"/>
      <c r="AA33" s="75">
        <v>8.1</v>
      </c>
      <c r="AB33" s="7"/>
      <c r="AC33" s="75">
        <v>3.1</v>
      </c>
      <c r="AD33" s="7"/>
    </row>
    <row r="34" spans="1:30" ht="16.5" customHeight="1" x14ac:dyDescent="0.2">
      <c r="A34" s="7"/>
      <c r="B34" s="7" t="s">
        <v>247</v>
      </c>
      <c r="C34" s="7"/>
      <c r="D34" s="7"/>
      <c r="E34" s="7"/>
      <c r="F34" s="7"/>
      <c r="G34" s="7"/>
      <c r="H34" s="7"/>
      <c r="I34" s="7"/>
      <c r="J34" s="7"/>
      <c r="K34" s="7"/>
      <c r="L34" s="9" t="s">
        <v>248</v>
      </c>
      <c r="M34" s="68">
        <v>815</v>
      </c>
      <c r="N34" s="7"/>
      <c r="O34" s="68">
        <v>618.29999999999995</v>
      </c>
      <c r="P34" s="7"/>
      <c r="Q34" s="68">
        <v>562.79999999999995</v>
      </c>
      <c r="R34" s="7"/>
      <c r="S34" s="68">
        <v>269.7</v>
      </c>
      <c r="T34" s="7"/>
      <c r="U34" s="68">
        <v>169.1</v>
      </c>
      <c r="V34" s="7"/>
      <c r="W34" s="73">
        <v>69.900000000000006</v>
      </c>
      <c r="X34" s="7"/>
      <c r="Y34" s="73">
        <v>36.200000000000003</v>
      </c>
      <c r="Z34" s="7"/>
      <c r="AA34" s="73">
        <v>27.7</v>
      </c>
      <c r="AB34" s="7"/>
      <c r="AC34" s="76">
        <v>2573.8000000000002</v>
      </c>
      <c r="AD34" s="7"/>
    </row>
    <row r="35" spans="1:30" ht="16.5" customHeight="1" x14ac:dyDescent="0.2">
      <c r="A35" s="7" t="s">
        <v>250</v>
      </c>
      <c r="B35" s="7"/>
      <c r="C35" s="7"/>
      <c r="D35" s="7"/>
      <c r="E35" s="7"/>
      <c r="F35" s="7"/>
      <c r="G35" s="7"/>
      <c r="H35" s="7"/>
      <c r="I35" s="7"/>
      <c r="J35" s="7"/>
      <c r="K35" s="7"/>
      <c r="L35" s="9"/>
      <c r="M35" s="10"/>
      <c r="N35" s="7"/>
      <c r="O35" s="10"/>
      <c r="P35" s="7"/>
      <c r="Q35" s="10"/>
      <c r="R35" s="7"/>
      <c r="S35" s="10"/>
      <c r="T35" s="7"/>
      <c r="U35" s="10"/>
      <c r="V35" s="7"/>
      <c r="W35" s="10"/>
      <c r="X35" s="7"/>
      <c r="Y35" s="10"/>
      <c r="Z35" s="7"/>
      <c r="AA35" s="10"/>
      <c r="AB35" s="7"/>
      <c r="AC35" s="10"/>
      <c r="AD35" s="7"/>
    </row>
    <row r="36" spans="1:30" ht="16.5" customHeight="1" x14ac:dyDescent="0.2">
      <c r="A36" s="7"/>
      <c r="B36" s="7" t="s">
        <v>175</v>
      </c>
      <c r="C36" s="7"/>
      <c r="D36" s="7"/>
      <c r="E36" s="7"/>
      <c r="F36" s="7"/>
      <c r="G36" s="7"/>
      <c r="H36" s="7"/>
      <c r="I36" s="7"/>
      <c r="J36" s="7"/>
      <c r="K36" s="7"/>
      <c r="L36" s="9" t="s">
        <v>140</v>
      </c>
      <c r="M36" s="73">
        <v>13.5</v>
      </c>
      <c r="N36" s="78">
        <v>1.4</v>
      </c>
      <c r="O36" s="73">
        <v>14.8</v>
      </c>
      <c r="P36" s="78">
        <v>1.6</v>
      </c>
      <c r="Q36" s="73">
        <v>15.9</v>
      </c>
      <c r="R36" s="78">
        <v>1.6</v>
      </c>
      <c r="S36" s="73">
        <v>16.399999999999999</v>
      </c>
      <c r="T36" s="78">
        <v>1.6</v>
      </c>
      <c r="U36" s="73">
        <v>15.6</v>
      </c>
      <c r="V36" s="78">
        <v>1.6</v>
      </c>
      <c r="W36" s="72" t="s">
        <v>176</v>
      </c>
      <c r="X36" s="7"/>
      <c r="Y36" s="73">
        <v>12.5</v>
      </c>
      <c r="Z36" s="78">
        <v>1.9</v>
      </c>
      <c r="AA36" s="72" t="s">
        <v>176</v>
      </c>
      <c r="AB36" s="7"/>
      <c r="AC36" s="73">
        <v>14.7</v>
      </c>
      <c r="AD36" s="78">
        <v>0.7</v>
      </c>
    </row>
    <row r="37" spans="1:30" ht="16.5" customHeight="1" x14ac:dyDescent="0.2">
      <c r="A37" s="7"/>
      <c r="B37" s="7"/>
      <c r="C37" s="7" t="s">
        <v>141</v>
      </c>
      <c r="D37" s="7"/>
      <c r="E37" s="7"/>
      <c r="F37" s="7"/>
      <c r="G37" s="7"/>
      <c r="H37" s="7"/>
      <c r="I37" s="7"/>
      <c r="J37" s="7"/>
      <c r="K37" s="7"/>
      <c r="L37" s="9" t="s">
        <v>140</v>
      </c>
      <c r="M37" s="75">
        <v>5.3</v>
      </c>
      <c r="N37" s="7"/>
      <c r="O37" s="75">
        <v>5.4</v>
      </c>
      <c r="P37" s="7"/>
      <c r="Q37" s="75">
        <v>5</v>
      </c>
      <c r="R37" s="7"/>
      <c r="S37" s="75">
        <v>5</v>
      </c>
      <c r="T37" s="7"/>
      <c r="U37" s="75">
        <v>5.3</v>
      </c>
      <c r="V37" s="7"/>
      <c r="W37" s="72" t="s">
        <v>176</v>
      </c>
      <c r="X37" s="7"/>
      <c r="Y37" s="75">
        <v>7.6</v>
      </c>
      <c r="Z37" s="7"/>
      <c r="AA37" s="72" t="s">
        <v>176</v>
      </c>
      <c r="AB37" s="7"/>
      <c r="AC37" s="75">
        <v>2.5</v>
      </c>
      <c r="AD37" s="7"/>
    </row>
    <row r="38" spans="1:30" ht="16.5" customHeight="1" x14ac:dyDescent="0.2">
      <c r="A38" s="7"/>
      <c r="B38" s="7" t="s">
        <v>177</v>
      </c>
      <c r="C38" s="7"/>
      <c r="D38" s="7"/>
      <c r="E38" s="7"/>
      <c r="F38" s="7"/>
      <c r="G38" s="7"/>
      <c r="H38" s="7"/>
      <c r="I38" s="7"/>
      <c r="J38" s="7"/>
      <c r="K38" s="7"/>
      <c r="L38" s="9" t="s">
        <v>140</v>
      </c>
      <c r="M38" s="73">
        <v>17.2</v>
      </c>
      <c r="N38" s="78">
        <v>3.3</v>
      </c>
      <c r="O38" s="73">
        <v>22.2</v>
      </c>
      <c r="P38" s="78">
        <v>3.9</v>
      </c>
      <c r="Q38" s="73">
        <v>20.6</v>
      </c>
      <c r="R38" s="78">
        <v>4.3</v>
      </c>
      <c r="S38" s="73">
        <v>21.2</v>
      </c>
      <c r="T38" s="78">
        <v>5.7</v>
      </c>
      <c r="U38" s="73">
        <v>14.5</v>
      </c>
      <c r="V38" s="78">
        <v>5.4</v>
      </c>
      <c r="W38" s="73">
        <v>18.8</v>
      </c>
      <c r="X38" s="78">
        <v>2.2000000000000002</v>
      </c>
      <c r="Y38" s="75" t="s">
        <v>148</v>
      </c>
      <c r="Z38" s="7"/>
      <c r="AA38" s="72" t="s">
        <v>176</v>
      </c>
      <c r="AB38" s="7"/>
      <c r="AC38" s="73">
        <v>19.5</v>
      </c>
      <c r="AD38" s="78">
        <v>1.8</v>
      </c>
    </row>
    <row r="39" spans="1:30" ht="16.5" customHeight="1" x14ac:dyDescent="0.2">
      <c r="A39" s="7"/>
      <c r="B39" s="7"/>
      <c r="C39" s="7" t="s">
        <v>141</v>
      </c>
      <c r="D39" s="7"/>
      <c r="E39" s="7"/>
      <c r="F39" s="7"/>
      <c r="G39" s="7"/>
      <c r="H39" s="7"/>
      <c r="I39" s="7"/>
      <c r="J39" s="7"/>
      <c r="K39" s="7"/>
      <c r="L39" s="9" t="s">
        <v>140</v>
      </c>
      <c r="M39" s="75">
        <v>9.8000000000000007</v>
      </c>
      <c r="N39" s="7"/>
      <c r="O39" s="75">
        <v>8.9</v>
      </c>
      <c r="P39" s="7"/>
      <c r="Q39" s="73">
        <v>10.7</v>
      </c>
      <c r="R39" s="7"/>
      <c r="S39" s="73">
        <v>13.8</v>
      </c>
      <c r="T39" s="7"/>
      <c r="U39" s="73">
        <v>18.899999999999999</v>
      </c>
      <c r="V39" s="7"/>
      <c r="W39" s="75">
        <v>5.9</v>
      </c>
      <c r="X39" s="7"/>
      <c r="Y39" s="75" t="s">
        <v>148</v>
      </c>
      <c r="Z39" s="7"/>
      <c r="AA39" s="72" t="s">
        <v>176</v>
      </c>
      <c r="AB39" s="7"/>
      <c r="AC39" s="75">
        <v>4.8</v>
      </c>
      <c r="AD39" s="7"/>
    </row>
    <row r="40" spans="1:30" ht="16.5" customHeight="1" x14ac:dyDescent="0.2">
      <c r="A40" s="7"/>
      <c r="B40" s="7" t="s">
        <v>178</v>
      </c>
      <c r="C40" s="7"/>
      <c r="D40" s="7"/>
      <c r="E40" s="7"/>
      <c r="F40" s="7"/>
      <c r="G40" s="7"/>
      <c r="H40" s="7"/>
      <c r="I40" s="7"/>
      <c r="J40" s="7"/>
      <c r="K40" s="7"/>
      <c r="L40" s="9" t="s">
        <v>140</v>
      </c>
      <c r="M40" s="73">
        <v>21.6</v>
      </c>
      <c r="N40" s="78">
        <v>7.4</v>
      </c>
      <c r="O40" s="70">
        <v>24.1</v>
      </c>
      <c r="P40" s="71">
        <v>18.600000000000001</v>
      </c>
      <c r="Q40" s="73">
        <v>20.6</v>
      </c>
      <c r="R40" s="78">
        <v>4.0999999999999996</v>
      </c>
      <c r="S40" s="73">
        <v>24.2</v>
      </c>
      <c r="T40" s="78">
        <v>6.8</v>
      </c>
      <c r="U40" s="73">
        <v>26.4</v>
      </c>
      <c r="V40" s="78">
        <v>5.5</v>
      </c>
      <c r="W40" s="73">
        <v>28.4</v>
      </c>
      <c r="X40" s="78">
        <v>3.7</v>
      </c>
      <c r="Y40" s="72" t="s">
        <v>176</v>
      </c>
      <c r="Z40" s="7"/>
      <c r="AA40" s="73">
        <v>21.5</v>
      </c>
      <c r="AB40" s="78">
        <v>2.9</v>
      </c>
      <c r="AC40" s="73">
        <v>22.6</v>
      </c>
      <c r="AD40" s="78">
        <v>2.2000000000000002</v>
      </c>
    </row>
    <row r="41" spans="1:30" ht="16.5" customHeight="1" x14ac:dyDescent="0.2">
      <c r="A41" s="7"/>
      <c r="B41" s="7"/>
      <c r="C41" s="7" t="s">
        <v>141</v>
      </c>
      <c r="D41" s="7"/>
      <c r="E41" s="7"/>
      <c r="F41" s="7"/>
      <c r="G41" s="7"/>
      <c r="H41" s="7"/>
      <c r="I41" s="7"/>
      <c r="J41" s="7"/>
      <c r="K41" s="7"/>
      <c r="L41" s="9" t="s">
        <v>140</v>
      </c>
      <c r="M41" s="73">
        <v>17.399999999999999</v>
      </c>
      <c r="N41" s="7"/>
      <c r="O41" s="73">
        <v>39.4</v>
      </c>
      <c r="P41" s="7"/>
      <c r="Q41" s="73">
        <v>10.199999999999999</v>
      </c>
      <c r="R41" s="7"/>
      <c r="S41" s="73">
        <v>14.4</v>
      </c>
      <c r="T41" s="7"/>
      <c r="U41" s="73">
        <v>10.7</v>
      </c>
      <c r="V41" s="7"/>
      <c r="W41" s="75">
        <v>6.6</v>
      </c>
      <c r="X41" s="7"/>
      <c r="Y41" s="72" t="s">
        <v>176</v>
      </c>
      <c r="Z41" s="7"/>
      <c r="AA41" s="75">
        <v>6.8</v>
      </c>
      <c r="AB41" s="7"/>
      <c r="AC41" s="75">
        <v>5</v>
      </c>
      <c r="AD41" s="7"/>
    </row>
    <row r="42" spans="1:30" ht="16.5" customHeight="1" x14ac:dyDescent="0.2">
      <c r="A42" s="7"/>
      <c r="B42" s="7" t="s">
        <v>179</v>
      </c>
      <c r="C42" s="7"/>
      <c r="D42" s="7"/>
      <c r="E42" s="7"/>
      <c r="F42" s="7"/>
      <c r="G42" s="7"/>
      <c r="H42" s="7"/>
      <c r="I42" s="7"/>
      <c r="J42" s="7"/>
      <c r="K42" s="7"/>
      <c r="L42" s="9" t="s">
        <v>140</v>
      </c>
      <c r="M42" s="67">
        <v>31.1</v>
      </c>
      <c r="N42" s="71">
        <v>43.6</v>
      </c>
      <c r="O42" s="72" t="s">
        <v>150</v>
      </c>
      <c r="P42" s="7"/>
      <c r="Q42" s="70">
        <v>48.6</v>
      </c>
      <c r="R42" s="71">
        <v>40.799999999999997</v>
      </c>
      <c r="S42" s="70">
        <v>20.100000000000001</v>
      </c>
      <c r="T42" s="71">
        <v>10.1</v>
      </c>
      <c r="U42" s="70">
        <v>23.4</v>
      </c>
      <c r="V42" s="71">
        <v>20.3</v>
      </c>
      <c r="W42" s="70">
        <v>42.1</v>
      </c>
      <c r="X42" s="71">
        <v>26.5</v>
      </c>
      <c r="Y42" s="72" t="s">
        <v>176</v>
      </c>
      <c r="Z42" s="7"/>
      <c r="AA42" s="73">
        <v>25.2</v>
      </c>
      <c r="AB42" s="78">
        <v>4.2</v>
      </c>
      <c r="AC42" s="73">
        <v>26.1</v>
      </c>
      <c r="AD42" s="78">
        <v>7.2</v>
      </c>
    </row>
    <row r="43" spans="1:30" ht="16.5" customHeight="1" x14ac:dyDescent="0.2">
      <c r="A43" s="7"/>
      <c r="B43" s="7"/>
      <c r="C43" s="7" t="s">
        <v>141</v>
      </c>
      <c r="D43" s="7"/>
      <c r="E43" s="7"/>
      <c r="F43" s="7"/>
      <c r="G43" s="7"/>
      <c r="H43" s="7"/>
      <c r="I43" s="7"/>
      <c r="J43" s="7"/>
      <c r="K43" s="7"/>
      <c r="L43" s="9" t="s">
        <v>140</v>
      </c>
      <c r="M43" s="73">
        <v>71.400000000000006</v>
      </c>
      <c r="N43" s="7"/>
      <c r="O43" s="75" t="s">
        <v>148</v>
      </c>
      <c r="P43" s="7"/>
      <c r="Q43" s="73">
        <v>42.9</v>
      </c>
      <c r="R43" s="7"/>
      <c r="S43" s="73">
        <v>25.6</v>
      </c>
      <c r="T43" s="7"/>
      <c r="U43" s="73">
        <v>44.4</v>
      </c>
      <c r="V43" s="7"/>
      <c r="W43" s="73">
        <v>32.1</v>
      </c>
      <c r="X43" s="7"/>
      <c r="Y43" s="72" t="s">
        <v>176</v>
      </c>
      <c r="Z43" s="7"/>
      <c r="AA43" s="75">
        <v>8.5</v>
      </c>
      <c r="AB43" s="7"/>
      <c r="AC43" s="73">
        <v>14.2</v>
      </c>
      <c r="AD43" s="7"/>
    </row>
    <row r="44" spans="1:30" ht="16.5" customHeight="1" x14ac:dyDescent="0.2">
      <c r="A44" s="7"/>
      <c r="B44" s="7" t="s">
        <v>180</v>
      </c>
      <c r="C44" s="7"/>
      <c r="D44" s="7"/>
      <c r="E44" s="7"/>
      <c r="F44" s="7"/>
      <c r="G44" s="7"/>
      <c r="H44" s="7"/>
      <c r="I44" s="7"/>
      <c r="J44" s="7"/>
      <c r="K44" s="7"/>
      <c r="L44" s="9" t="s">
        <v>140</v>
      </c>
      <c r="M44" s="72" t="s">
        <v>181</v>
      </c>
      <c r="N44" s="7"/>
      <c r="O44" s="72" t="s">
        <v>176</v>
      </c>
      <c r="P44" s="7"/>
      <c r="Q44" s="72" t="s">
        <v>181</v>
      </c>
      <c r="R44" s="7"/>
      <c r="S44" s="72" t="s">
        <v>181</v>
      </c>
      <c r="T44" s="7"/>
      <c r="U44" s="72" t="s">
        <v>181</v>
      </c>
      <c r="V44" s="7"/>
      <c r="W44" s="72" t="s">
        <v>181</v>
      </c>
      <c r="X44" s="7"/>
      <c r="Y44" s="72" t="s">
        <v>176</v>
      </c>
      <c r="Z44" s="7"/>
      <c r="AA44" s="72" t="s">
        <v>181</v>
      </c>
      <c r="AB44" s="7"/>
      <c r="AC44" s="72" t="s">
        <v>181</v>
      </c>
      <c r="AD44" s="7"/>
    </row>
    <row r="45" spans="1:30" ht="16.5" customHeight="1" x14ac:dyDescent="0.2">
      <c r="A45" s="7"/>
      <c r="B45" s="7"/>
      <c r="C45" s="7" t="s">
        <v>141</v>
      </c>
      <c r="D45" s="7"/>
      <c r="E45" s="7"/>
      <c r="F45" s="7"/>
      <c r="G45" s="7"/>
      <c r="H45" s="7"/>
      <c r="I45" s="7"/>
      <c r="J45" s="7"/>
      <c r="K45" s="7"/>
      <c r="L45" s="9" t="s">
        <v>140</v>
      </c>
      <c r="M45" s="72" t="s">
        <v>181</v>
      </c>
      <c r="N45" s="7"/>
      <c r="O45" s="72" t="s">
        <v>176</v>
      </c>
      <c r="P45" s="7"/>
      <c r="Q45" s="72" t="s">
        <v>181</v>
      </c>
      <c r="R45" s="7"/>
      <c r="S45" s="72" t="s">
        <v>181</v>
      </c>
      <c r="T45" s="7"/>
      <c r="U45" s="72" t="s">
        <v>181</v>
      </c>
      <c r="V45" s="7"/>
      <c r="W45" s="72" t="s">
        <v>181</v>
      </c>
      <c r="X45" s="7"/>
      <c r="Y45" s="72" t="s">
        <v>176</v>
      </c>
      <c r="Z45" s="7"/>
      <c r="AA45" s="72" t="s">
        <v>181</v>
      </c>
      <c r="AB45" s="7"/>
      <c r="AC45" s="72" t="s">
        <v>181</v>
      </c>
      <c r="AD45" s="7"/>
    </row>
    <row r="46" spans="1:30" ht="16.5" customHeight="1" x14ac:dyDescent="0.2">
      <c r="A46" s="7"/>
      <c r="B46" s="7" t="s">
        <v>246</v>
      </c>
      <c r="C46" s="7"/>
      <c r="D46" s="7"/>
      <c r="E46" s="7"/>
      <c r="F46" s="7"/>
      <c r="G46" s="7"/>
      <c r="H46" s="7"/>
      <c r="I46" s="7"/>
      <c r="J46" s="7"/>
      <c r="K46" s="7"/>
      <c r="L46" s="9" t="s">
        <v>140</v>
      </c>
      <c r="M46" s="73">
        <v>14.4</v>
      </c>
      <c r="N46" s="78">
        <v>1.1000000000000001</v>
      </c>
      <c r="O46" s="73">
        <v>16.5</v>
      </c>
      <c r="P46" s="78">
        <v>1.3</v>
      </c>
      <c r="Q46" s="73">
        <v>17.899999999999999</v>
      </c>
      <c r="R46" s="78">
        <v>1.3</v>
      </c>
      <c r="S46" s="73">
        <v>17.600000000000001</v>
      </c>
      <c r="T46" s="78">
        <v>1.6</v>
      </c>
      <c r="U46" s="73">
        <v>16.8</v>
      </c>
      <c r="V46" s="78">
        <v>1.4</v>
      </c>
      <c r="W46" s="73">
        <v>21.9</v>
      </c>
      <c r="X46" s="78">
        <v>1.9</v>
      </c>
      <c r="Y46" s="73">
        <v>12.5</v>
      </c>
      <c r="Z46" s="78">
        <v>1.9</v>
      </c>
      <c r="AA46" s="73">
        <v>22.5</v>
      </c>
      <c r="AB46" s="78">
        <v>2.5</v>
      </c>
      <c r="AC46" s="73">
        <v>16.3</v>
      </c>
      <c r="AD46" s="78">
        <v>0.6</v>
      </c>
    </row>
    <row r="47" spans="1:30" ht="16.5" customHeight="1" x14ac:dyDescent="0.2">
      <c r="A47" s="7"/>
      <c r="B47" s="7"/>
      <c r="C47" s="7" t="s">
        <v>141</v>
      </c>
      <c r="D47" s="7"/>
      <c r="E47" s="7"/>
      <c r="F47" s="7"/>
      <c r="G47" s="7"/>
      <c r="H47" s="7"/>
      <c r="I47" s="7"/>
      <c r="J47" s="7"/>
      <c r="K47" s="7"/>
      <c r="L47" s="9" t="s">
        <v>140</v>
      </c>
      <c r="M47" s="75">
        <v>4</v>
      </c>
      <c r="N47" s="7"/>
      <c r="O47" s="75">
        <v>4.0999999999999996</v>
      </c>
      <c r="P47" s="7"/>
      <c r="Q47" s="75">
        <v>3.8</v>
      </c>
      <c r="R47" s="7"/>
      <c r="S47" s="75">
        <v>4.5999999999999996</v>
      </c>
      <c r="T47" s="7"/>
      <c r="U47" s="75">
        <v>4.2</v>
      </c>
      <c r="V47" s="7"/>
      <c r="W47" s="75">
        <v>4.5</v>
      </c>
      <c r="X47" s="7"/>
      <c r="Y47" s="75">
        <v>7.6</v>
      </c>
      <c r="Z47" s="7"/>
      <c r="AA47" s="75">
        <v>5.8</v>
      </c>
      <c r="AB47" s="7"/>
      <c r="AC47" s="75">
        <v>2</v>
      </c>
      <c r="AD47" s="7"/>
    </row>
    <row r="48" spans="1:30" ht="16.5" customHeight="1" x14ac:dyDescent="0.2">
      <c r="A48" s="7"/>
      <c r="B48" s="7" t="s">
        <v>247</v>
      </c>
      <c r="C48" s="7"/>
      <c r="D48" s="7"/>
      <c r="E48" s="7"/>
      <c r="F48" s="7"/>
      <c r="G48" s="7"/>
      <c r="H48" s="7"/>
      <c r="I48" s="7"/>
      <c r="J48" s="7"/>
      <c r="K48" s="7"/>
      <c r="L48" s="9" t="s">
        <v>248</v>
      </c>
      <c r="M48" s="68">
        <v>807.8</v>
      </c>
      <c r="N48" s="7"/>
      <c r="O48" s="68">
        <v>702.9</v>
      </c>
      <c r="P48" s="7"/>
      <c r="Q48" s="68">
        <v>601.6</v>
      </c>
      <c r="R48" s="7"/>
      <c r="S48" s="68">
        <v>308.39999999999998</v>
      </c>
      <c r="T48" s="7"/>
      <c r="U48" s="68">
        <v>203.3</v>
      </c>
      <c r="V48" s="7"/>
      <c r="W48" s="73">
        <v>78.7</v>
      </c>
      <c r="X48" s="7"/>
      <c r="Y48" s="73">
        <v>35</v>
      </c>
      <c r="Z48" s="7"/>
      <c r="AA48" s="73">
        <v>29.4</v>
      </c>
      <c r="AB48" s="7"/>
      <c r="AC48" s="76">
        <v>2751.4</v>
      </c>
      <c r="AD48" s="7"/>
    </row>
    <row r="49" spans="1:30" ht="16.5" customHeight="1" x14ac:dyDescent="0.2">
      <c r="A49" s="7" t="s">
        <v>147</v>
      </c>
      <c r="B49" s="7"/>
      <c r="C49" s="7"/>
      <c r="D49" s="7"/>
      <c r="E49" s="7"/>
      <c r="F49" s="7"/>
      <c r="G49" s="7"/>
      <c r="H49" s="7"/>
      <c r="I49" s="7"/>
      <c r="J49" s="7"/>
      <c r="K49" s="7"/>
      <c r="L49" s="9"/>
      <c r="M49" s="10"/>
      <c r="N49" s="7"/>
      <c r="O49" s="10"/>
      <c r="P49" s="7"/>
      <c r="Q49" s="10"/>
      <c r="R49" s="7"/>
      <c r="S49" s="10"/>
      <c r="T49" s="7"/>
      <c r="U49" s="10"/>
      <c r="V49" s="7"/>
      <c r="W49" s="10"/>
      <c r="X49" s="7"/>
      <c r="Y49" s="10"/>
      <c r="Z49" s="7"/>
      <c r="AA49" s="10"/>
      <c r="AB49" s="7"/>
      <c r="AC49" s="10"/>
      <c r="AD49" s="7"/>
    </row>
    <row r="50" spans="1:30" ht="16.5" customHeight="1" x14ac:dyDescent="0.2">
      <c r="A50" s="7"/>
      <c r="B50" s="7" t="s">
        <v>175</v>
      </c>
      <c r="C50" s="7"/>
      <c r="D50" s="7"/>
      <c r="E50" s="7"/>
      <c r="F50" s="7"/>
      <c r="G50" s="7"/>
      <c r="H50" s="7"/>
      <c r="I50" s="7"/>
      <c r="J50" s="7"/>
      <c r="K50" s="7"/>
      <c r="L50" s="9" t="s">
        <v>140</v>
      </c>
      <c r="M50" s="73">
        <v>17.899999999999999</v>
      </c>
      <c r="N50" s="78">
        <v>2.1</v>
      </c>
      <c r="O50" s="73">
        <v>17</v>
      </c>
      <c r="P50" s="78">
        <v>1.7</v>
      </c>
      <c r="Q50" s="73">
        <v>18.5</v>
      </c>
      <c r="R50" s="78">
        <v>2.6</v>
      </c>
      <c r="S50" s="73">
        <v>16.7</v>
      </c>
      <c r="T50" s="78">
        <v>2.2999999999999998</v>
      </c>
      <c r="U50" s="73">
        <v>18.100000000000001</v>
      </c>
      <c r="V50" s="78">
        <v>2.1</v>
      </c>
      <c r="W50" s="72" t="s">
        <v>176</v>
      </c>
      <c r="X50" s="7"/>
      <c r="Y50" s="73">
        <v>15.8</v>
      </c>
      <c r="Z50" s="78">
        <v>2</v>
      </c>
      <c r="AA50" s="72" t="s">
        <v>176</v>
      </c>
      <c r="AB50" s="7"/>
      <c r="AC50" s="73">
        <v>17.600000000000001</v>
      </c>
      <c r="AD50" s="78">
        <v>1</v>
      </c>
    </row>
    <row r="51" spans="1:30" ht="16.5" customHeight="1" x14ac:dyDescent="0.2">
      <c r="A51" s="7"/>
      <c r="B51" s="7"/>
      <c r="C51" s="7" t="s">
        <v>141</v>
      </c>
      <c r="D51" s="7"/>
      <c r="E51" s="7"/>
      <c r="F51" s="7"/>
      <c r="G51" s="7"/>
      <c r="H51" s="7"/>
      <c r="I51" s="7"/>
      <c r="J51" s="7"/>
      <c r="K51" s="7"/>
      <c r="L51" s="9" t="s">
        <v>140</v>
      </c>
      <c r="M51" s="75">
        <v>6.1</v>
      </c>
      <c r="N51" s="7"/>
      <c r="O51" s="75">
        <v>5.2</v>
      </c>
      <c r="P51" s="7"/>
      <c r="Q51" s="75">
        <v>7.2</v>
      </c>
      <c r="R51" s="7"/>
      <c r="S51" s="75">
        <v>7.1</v>
      </c>
      <c r="T51" s="7"/>
      <c r="U51" s="75">
        <v>5.8</v>
      </c>
      <c r="V51" s="7"/>
      <c r="W51" s="72" t="s">
        <v>176</v>
      </c>
      <c r="X51" s="7"/>
      <c r="Y51" s="75">
        <v>6.4</v>
      </c>
      <c r="Z51" s="7"/>
      <c r="AA51" s="72" t="s">
        <v>176</v>
      </c>
      <c r="AB51" s="7"/>
      <c r="AC51" s="75">
        <v>2.9</v>
      </c>
      <c r="AD51" s="7"/>
    </row>
    <row r="52" spans="1:30" ht="16.5" customHeight="1" x14ac:dyDescent="0.2">
      <c r="A52" s="7"/>
      <c r="B52" s="7" t="s">
        <v>177</v>
      </c>
      <c r="C52" s="7"/>
      <c r="D52" s="7"/>
      <c r="E52" s="7"/>
      <c r="F52" s="7"/>
      <c r="G52" s="7"/>
      <c r="H52" s="7"/>
      <c r="I52" s="7"/>
      <c r="J52" s="7"/>
      <c r="K52" s="7"/>
      <c r="L52" s="9" t="s">
        <v>140</v>
      </c>
      <c r="M52" s="73">
        <v>20.8</v>
      </c>
      <c r="N52" s="78">
        <v>4.5999999999999996</v>
      </c>
      <c r="O52" s="73">
        <v>17.5</v>
      </c>
      <c r="P52" s="78">
        <v>3.5</v>
      </c>
      <c r="Q52" s="73">
        <v>22</v>
      </c>
      <c r="R52" s="78">
        <v>4</v>
      </c>
      <c r="S52" s="73">
        <v>13.2</v>
      </c>
      <c r="T52" s="78">
        <v>5.0999999999999996</v>
      </c>
      <c r="U52" s="73">
        <v>25.5</v>
      </c>
      <c r="V52" s="71">
        <v>10.199999999999999</v>
      </c>
      <c r="W52" s="73">
        <v>23.2</v>
      </c>
      <c r="X52" s="78">
        <v>4.2</v>
      </c>
      <c r="Y52" s="75" t="s">
        <v>148</v>
      </c>
      <c r="Z52" s="7"/>
      <c r="AA52" s="72" t="s">
        <v>176</v>
      </c>
      <c r="AB52" s="7"/>
      <c r="AC52" s="73">
        <v>20.100000000000001</v>
      </c>
      <c r="AD52" s="78">
        <v>2.1</v>
      </c>
    </row>
    <row r="53" spans="1:30" ht="16.5" customHeight="1" x14ac:dyDescent="0.2">
      <c r="A53" s="7"/>
      <c r="B53" s="7"/>
      <c r="C53" s="7" t="s">
        <v>141</v>
      </c>
      <c r="D53" s="7"/>
      <c r="E53" s="7"/>
      <c r="F53" s="7"/>
      <c r="G53" s="7"/>
      <c r="H53" s="7"/>
      <c r="I53" s="7"/>
      <c r="J53" s="7"/>
      <c r="K53" s="7"/>
      <c r="L53" s="9" t="s">
        <v>140</v>
      </c>
      <c r="M53" s="73">
        <v>11.3</v>
      </c>
      <c r="N53" s="7"/>
      <c r="O53" s="73">
        <v>10.1</v>
      </c>
      <c r="P53" s="7"/>
      <c r="Q53" s="75">
        <v>9.1999999999999993</v>
      </c>
      <c r="R53" s="7"/>
      <c r="S53" s="73">
        <v>19.7</v>
      </c>
      <c r="T53" s="7"/>
      <c r="U53" s="73">
        <v>20.5</v>
      </c>
      <c r="V53" s="7"/>
      <c r="W53" s="75">
        <v>9.3000000000000007</v>
      </c>
      <c r="X53" s="7"/>
      <c r="Y53" s="75" t="s">
        <v>148</v>
      </c>
      <c r="Z53" s="7"/>
      <c r="AA53" s="72" t="s">
        <v>176</v>
      </c>
      <c r="AB53" s="7"/>
      <c r="AC53" s="75">
        <v>5.3</v>
      </c>
      <c r="AD53" s="7"/>
    </row>
    <row r="54" spans="1:30" ht="16.5" customHeight="1" x14ac:dyDescent="0.2">
      <c r="A54" s="7"/>
      <c r="B54" s="7" t="s">
        <v>178</v>
      </c>
      <c r="C54" s="7"/>
      <c r="D54" s="7"/>
      <c r="E54" s="7"/>
      <c r="F54" s="7"/>
      <c r="G54" s="7"/>
      <c r="H54" s="7"/>
      <c r="I54" s="7"/>
      <c r="J54" s="7"/>
      <c r="K54" s="7"/>
      <c r="L54" s="9" t="s">
        <v>140</v>
      </c>
      <c r="M54" s="73">
        <v>23.7</v>
      </c>
      <c r="N54" s="78">
        <v>6.1</v>
      </c>
      <c r="O54" s="70">
        <v>21.3</v>
      </c>
      <c r="P54" s="71">
        <v>14.5</v>
      </c>
      <c r="Q54" s="73">
        <v>28.4</v>
      </c>
      <c r="R54" s="78">
        <v>5.3</v>
      </c>
      <c r="S54" s="73">
        <v>23.9</v>
      </c>
      <c r="T54" s="78">
        <v>5.6</v>
      </c>
      <c r="U54" s="73">
        <v>28.5</v>
      </c>
      <c r="V54" s="78">
        <v>7</v>
      </c>
      <c r="W54" s="73">
        <v>27.4</v>
      </c>
      <c r="X54" s="78">
        <v>5.2</v>
      </c>
      <c r="Y54" s="72" t="s">
        <v>176</v>
      </c>
      <c r="Z54" s="7"/>
      <c r="AA54" s="70">
        <v>21.7</v>
      </c>
      <c r="AB54" s="71">
        <v>12.1</v>
      </c>
      <c r="AC54" s="73">
        <v>25.7</v>
      </c>
      <c r="AD54" s="78">
        <v>3.1</v>
      </c>
    </row>
    <row r="55" spans="1:30" ht="16.5" customHeight="1" x14ac:dyDescent="0.2">
      <c r="A55" s="7"/>
      <c r="B55" s="7"/>
      <c r="C55" s="7" t="s">
        <v>141</v>
      </c>
      <c r="D55" s="7"/>
      <c r="E55" s="7"/>
      <c r="F55" s="7"/>
      <c r="G55" s="7"/>
      <c r="H55" s="7"/>
      <c r="I55" s="7"/>
      <c r="J55" s="7"/>
      <c r="K55" s="7"/>
      <c r="L55" s="9" t="s">
        <v>140</v>
      </c>
      <c r="M55" s="73">
        <v>13.2</v>
      </c>
      <c r="N55" s="7"/>
      <c r="O55" s="73">
        <v>34.700000000000003</v>
      </c>
      <c r="P55" s="7"/>
      <c r="Q55" s="75">
        <v>9.6</v>
      </c>
      <c r="R55" s="7"/>
      <c r="S55" s="73">
        <v>12</v>
      </c>
      <c r="T55" s="7"/>
      <c r="U55" s="73">
        <v>12.6</v>
      </c>
      <c r="V55" s="7"/>
      <c r="W55" s="75">
        <v>9.6999999999999993</v>
      </c>
      <c r="X55" s="7"/>
      <c r="Y55" s="72" t="s">
        <v>176</v>
      </c>
      <c r="Z55" s="7"/>
      <c r="AA55" s="73">
        <v>28.5</v>
      </c>
      <c r="AB55" s="7"/>
      <c r="AC55" s="75">
        <v>6.1</v>
      </c>
      <c r="AD55" s="7"/>
    </row>
    <row r="56" spans="1:30" ht="16.5" customHeight="1" x14ac:dyDescent="0.2">
      <c r="A56" s="7"/>
      <c r="B56" s="7" t="s">
        <v>179</v>
      </c>
      <c r="C56" s="7"/>
      <c r="D56" s="7"/>
      <c r="E56" s="7"/>
      <c r="F56" s="7"/>
      <c r="G56" s="7"/>
      <c r="H56" s="7"/>
      <c r="I56" s="7"/>
      <c r="J56" s="7"/>
      <c r="K56" s="7"/>
      <c r="L56" s="9" t="s">
        <v>140</v>
      </c>
      <c r="M56" s="67">
        <v>27.9</v>
      </c>
      <c r="N56" s="71">
        <v>32.200000000000003</v>
      </c>
      <c r="O56" s="75" t="s">
        <v>148</v>
      </c>
      <c r="P56" s="7"/>
      <c r="Q56" s="73">
        <v>33.4</v>
      </c>
      <c r="R56" s="71">
        <v>16.100000000000001</v>
      </c>
      <c r="S56" s="70">
        <v>32.799999999999997</v>
      </c>
      <c r="T56" s="71">
        <v>17</v>
      </c>
      <c r="U56" s="73">
        <v>21.7</v>
      </c>
      <c r="V56" s="71">
        <v>10.5</v>
      </c>
      <c r="W56" s="70">
        <v>11.3</v>
      </c>
      <c r="X56" s="78">
        <v>6.4</v>
      </c>
      <c r="Y56" s="72" t="s">
        <v>176</v>
      </c>
      <c r="Z56" s="7"/>
      <c r="AA56" s="70">
        <v>19.600000000000001</v>
      </c>
      <c r="AB56" s="71">
        <v>11.7</v>
      </c>
      <c r="AC56" s="73">
        <v>27.3</v>
      </c>
      <c r="AD56" s="78">
        <v>7.3</v>
      </c>
    </row>
    <row r="57" spans="1:30" ht="16.5" customHeight="1" x14ac:dyDescent="0.2">
      <c r="A57" s="7"/>
      <c r="B57" s="7"/>
      <c r="C57" s="7" t="s">
        <v>141</v>
      </c>
      <c r="D57" s="7"/>
      <c r="E57" s="7"/>
      <c r="F57" s="7"/>
      <c r="G57" s="7"/>
      <c r="H57" s="7"/>
      <c r="I57" s="7"/>
      <c r="J57" s="7"/>
      <c r="K57" s="7"/>
      <c r="L57" s="9" t="s">
        <v>140</v>
      </c>
      <c r="M57" s="73">
        <v>58.7</v>
      </c>
      <c r="N57" s="7"/>
      <c r="O57" s="75" t="s">
        <v>148</v>
      </c>
      <c r="P57" s="7"/>
      <c r="Q57" s="73">
        <v>24.6</v>
      </c>
      <c r="R57" s="7"/>
      <c r="S57" s="73">
        <v>26.5</v>
      </c>
      <c r="T57" s="7"/>
      <c r="U57" s="73">
        <v>24.8</v>
      </c>
      <c r="V57" s="7"/>
      <c r="W57" s="73">
        <v>29.1</v>
      </c>
      <c r="X57" s="7"/>
      <c r="Y57" s="72" t="s">
        <v>176</v>
      </c>
      <c r="Z57" s="7"/>
      <c r="AA57" s="73">
        <v>30.5</v>
      </c>
      <c r="AB57" s="7"/>
      <c r="AC57" s="73">
        <v>13.7</v>
      </c>
      <c r="AD57" s="7"/>
    </row>
    <row r="58" spans="1:30" ht="16.5" customHeight="1" x14ac:dyDescent="0.2">
      <c r="A58" s="7"/>
      <c r="B58" s="7" t="s">
        <v>180</v>
      </c>
      <c r="C58" s="7"/>
      <c r="D58" s="7"/>
      <c r="E58" s="7"/>
      <c r="F58" s="7"/>
      <c r="G58" s="7"/>
      <c r="H58" s="7"/>
      <c r="I58" s="7"/>
      <c r="J58" s="7"/>
      <c r="K58" s="7"/>
      <c r="L58" s="9" t="s">
        <v>140</v>
      </c>
      <c r="M58" s="72" t="s">
        <v>181</v>
      </c>
      <c r="N58" s="7"/>
      <c r="O58" s="72" t="s">
        <v>176</v>
      </c>
      <c r="P58" s="7"/>
      <c r="Q58" s="72" t="s">
        <v>181</v>
      </c>
      <c r="R58" s="7"/>
      <c r="S58" s="72" t="s">
        <v>181</v>
      </c>
      <c r="T58" s="7"/>
      <c r="U58" s="72" t="s">
        <v>181</v>
      </c>
      <c r="V58" s="7"/>
      <c r="W58" s="72" t="s">
        <v>181</v>
      </c>
      <c r="X58" s="7"/>
      <c r="Y58" s="72" t="s">
        <v>176</v>
      </c>
      <c r="Z58" s="7"/>
      <c r="AA58" s="72" t="s">
        <v>181</v>
      </c>
      <c r="AB58" s="7"/>
      <c r="AC58" s="72" t="s">
        <v>181</v>
      </c>
      <c r="AD58" s="7"/>
    </row>
    <row r="59" spans="1:30" ht="16.5" customHeight="1" x14ac:dyDescent="0.2">
      <c r="A59" s="7"/>
      <c r="B59" s="7"/>
      <c r="C59" s="7" t="s">
        <v>141</v>
      </c>
      <c r="D59" s="7"/>
      <c r="E59" s="7"/>
      <c r="F59" s="7"/>
      <c r="G59" s="7"/>
      <c r="H59" s="7"/>
      <c r="I59" s="7"/>
      <c r="J59" s="7"/>
      <c r="K59" s="7"/>
      <c r="L59" s="9" t="s">
        <v>140</v>
      </c>
      <c r="M59" s="72" t="s">
        <v>181</v>
      </c>
      <c r="N59" s="7"/>
      <c r="O59" s="72" t="s">
        <v>176</v>
      </c>
      <c r="P59" s="7"/>
      <c r="Q59" s="72" t="s">
        <v>181</v>
      </c>
      <c r="R59" s="7"/>
      <c r="S59" s="72" t="s">
        <v>181</v>
      </c>
      <c r="T59" s="7"/>
      <c r="U59" s="72" t="s">
        <v>181</v>
      </c>
      <c r="V59" s="7"/>
      <c r="W59" s="72" t="s">
        <v>181</v>
      </c>
      <c r="X59" s="7"/>
      <c r="Y59" s="72" t="s">
        <v>176</v>
      </c>
      <c r="Z59" s="7"/>
      <c r="AA59" s="72" t="s">
        <v>181</v>
      </c>
      <c r="AB59" s="7"/>
      <c r="AC59" s="72" t="s">
        <v>181</v>
      </c>
      <c r="AD59" s="7"/>
    </row>
    <row r="60" spans="1:30" ht="16.5" customHeight="1" x14ac:dyDescent="0.2">
      <c r="A60" s="7"/>
      <c r="B60" s="7" t="s">
        <v>246</v>
      </c>
      <c r="C60" s="7"/>
      <c r="D60" s="7"/>
      <c r="E60" s="7"/>
      <c r="F60" s="7"/>
      <c r="G60" s="7"/>
      <c r="H60" s="7"/>
      <c r="I60" s="7"/>
      <c r="J60" s="7"/>
      <c r="K60" s="7"/>
      <c r="L60" s="9" t="s">
        <v>140</v>
      </c>
      <c r="M60" s="73">
        <v>19</v>
      </c>
      <c r="N60" s="78">
        <v>1.9</v>
      </c>
      <c r="O60" s="73">
        <v>17.3</v>
      </c>
      <c r="P60" s="78">
        <v>1.6</v>
      </c>
      <c r="Q60" s="73">
        <v>21.6</v>
      </c>
      <c r="R60" s="78">
        <v>2</v>
      </c>
      <c r="S60" s="73">
        <v>17.3</v>
      </c>
      <c r="T60" s="78">
        <v>2.1</v>
      </c>
      <c r="U60" s="73">
        <v>20.2</v>
      </c>
      <c r="V60" s="78">
        <v>2.2999999999999998</v>
      </c>
      <c r="W60" s="73">
        <v>24.3</v>
      </c>
      <c r="X60" s="78">
        <v>3</v>
      </c>
      <c r="Y60" s="73">
        <v>15.7</v>
      </c>
      <c r="Z60" s="78">
        <v>2</v>
      </c>
      <c r="AA60" s="70">
        <v>21.1</v>
      </c>
      <c r="AB60" s="71">
        <v>10.5</v>
      </c>
      <c r="AC60" s="73">
        <v>19.100000000000001</v>
      </c>
      <c r="AD60" s="78">
        <v>0.9</v>
      </c>
    </row>
    <row r="61" spans="1:30" ht="16.5" customHeight="1" x14ac:dyDescent="0.2">
      <c r="A61" s="7"/>
      <c r="B61" s="7"/>
      <c r="C61" s="7" t="s">
        <v>141</v>
      </c>
      <c r="D61" s="7"/>
      <c r="E61" s="7"/>
      <c r="F61" s="7"/>
      <c r="G61" s="7"/>
      <c r="H61" s="7"/>
      <c r="I61" s="7"/>
      <c r="J61" s="7"/>
      <c r="K61" s="7"/>
      <c r="L61" s="9" t="s">
        <v>140</v>
      </c>
      <c r="M61" s="75">
        <v>5.2</v>
      </c>
      <c r="N61" s="7"/>
      <c r="O61" s="75">
        <v>4.5999999999999996</v>
      </c>
      <c r="P61" s="7"/>
      <c r="Q61" s="75">
        <v>4.7</v>
      </c>
      <c r="R61" s="7"/>
      <c r="S61" s="75">
        <v>6.3</v>
      </c>
      <c r="T61" s="7"/>
      <c r="U61" s="75">
        <v>5.7</v>
      </c>
      <c r="V61" s="7"/>
      <c r="W61" s="75">
        <v>6.2</v>
      </c>
      <c r="X61" s="7"/>
      <c r="Y61" s="75">
        <v>6.4</v>
      </c>
      <c r="Z61" s="7"/>
      <c r="AA61" s="73">
        <v>25.4</v>
      </c>
      <c r="AB61" s="7"/>
      <c r="AC61" s="75">
        <v>2.4</v>
      </c>
      <c r="AD61" s="7"/>
    </row>
    <row r="62" spans="1:30" ht="16.5" customHeight="1" x14ac:dyDescent="0.2">
      <c r="A62" s="13"/>
      <c r="B62" s="13" t="s">
        <v>247</v>
      </c>
      <c r="C62" s="13"/>
      <c r="D62" s="13"/>
      <c r="E62" s="13"/>
      <c r="F62" s="13"/>
      <c r="G62" s="13"/>
      <c r="H62" s="13"/>
      <c r="I62" s="13"/>
      <c r="J62" s="13"/>
      <c r="K62" s="13"/>
      <c r="L62" s="14" t="s">
        <v>248</v>
      </c>
      <c r="M62" s="69">
        <v>975.4</v>
      </c>
      <c r="N62" s="13"/>
      <c r="O62" s="69">
        <v>682.5</v>
      </c>
      <c r="P62" s="13"/>
      <c r="Q62" s="69">
        <v>665.2</v>
      </c>
      <c r="R62" s="13"/>
      <c r="S62" s="69">
        <v>268.60000000000002</v>
      </c>
      <c r="T62" s="13"/>
      <c r="U62" s="69">
        <v>232.9</v>
      </c>
      <c r="V62" s="13"/>
      <c r="W62" s="74">
        <v>85.1</v>
      </c>
      <c r="X62" s="13"/>
      <c r="Y62" s="74">
        <v>41.9</v>
      </c>
      <c r="Z62" s="13"/>
      <c r="AA62" s="74">
        <v>28.8</v>
      </c>
      <c r="AB62" s="13"/>
      <c r="AC62" s="77">
        <v>2980.3</v>
      </c>
      <c r="AD62" s="13"/>
    </row>
    <row r="63" spans="1:30" ht="4.5" customHeight="1" x14ac:dyDescent="0.2">
      <c r="A63" s="25"/>
      <c r="B63" s="2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1:30" ht="16.5" customHeight="1" x14ac:dyDescent="0.2">
      <c r="A64" s="25"/>
      <c r="B64" s="25"/>
      <c r="C64" s="345" t="s">
        <v>252</v>
      </c>
      <c r="D64" s="345"/>
      <c r="E64" s="345"/>
      <c r="F64" s="345"/>
      <c r="G64" s="345"/>
      <c r="H64" s="345"/>
      <c r="I64" s="345"/>
      <c r="J64" s="345"/>
      <c r="K64" s="345"/>
      <c r="L64" s="345"/>
      <c r="M64" s="345"/>
      <c r="N64" s="345"/>
      <c r="O64" s="345"/>
      <c r="P64" s="345"/>
      <c r="Q64" s="345"/>
      <c r="R64" s="345"/>
      <c r="S64" s="345"/>
      <c r="T64" s="345"/>
      <c r="U64" s="345"/>
      <c r="V64" s="345"/>
      <c r="W64" s="345"/>
      <c r="X64" s="345"/>
      <c r="Y64" s="345"/>
      <c r="Z64" s="345"/>
      <c r="AA64" s="345"/>
      <c r="AB64" s="345"/>
      <c r="AC64" s="345"/>
      <c r="AD64" s="345"/>
    </row>
    <row r="65" spans="1:30" ht="4.5" customHeight="1" x14ac:dyDescent="0.2">
      <c r="A65" s="25"/>
      <c r="B65" s="2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1:30" ht="16.5" customHeight="1" x14ac:dyDescent="0.2">
      <c r="A66" s="25" t="s">
        <v>79</v>
      </c>
      <c r="B66" s="25"/>
      <c r="C66" s="345" t="s">
        <v>153</v>
      </c>
      <c r="D66" s="345"/>
      <c r="E66" s="345"/>
      <c r="F66" s="345"/>
      <c r="G66" s="345"/>
      <c r="H66" s="345"/>
      <c r="I66" s="345"/>
      <c r="J66" s="345"/>
      <c r="K66" s="345"/>
      <c r="L66" s="345"/>
      <c r="M66" s="345"/>
      <c r="N66" s="345"/>
      <c r="O66" s="345"/>
      <c r="P66" s="345"/>
      <c r="Q66" s="345"/>
      <c r="R66" s="345"/>
      <c r="S66" s="345"/>
      <c r="T66" s="345"/>
      <c r="U66" s="345"/>
      <c r="V66" s="345"/>
      <c r="W66" s="345"/>
      <c r="X66" s="345"/>
      <c r="Y66" s="345"/>
      <c r="Z66" s="345"/>
      <c r="AA66" s="345"/>
      <c r="AB66" s="345"/>
      <c r="AC66" s="345"/>
      <c r="AD66" s="345"/>
    </row>
    <row r="67" spans="1:30" ht="16.5" customHeight="1" x14ac:dyDescent="0.2">
      <c r="A67" s="25" t="s">
        <v>80</v>
      </c>
      <c r="B67" s="25"/>
      <c r="C67" s="345" t="s">
        <v>154</v>
      </c>
      <c r="D67" s="345"/>
      <c r="E67" s="345"/>
      <c r="F67" s="345"/>
      <c r="G67" s="345"/>
      <c r="H67" s="345"/>
      <c r="I67" s="345"/>
      <c r="J67" s="345"/>
      <c r="K67" s="345"/>
      <c r="L67" s="345"/>
      <c r="M67" s="345"/>
      <c r="N67" s="345"/>
      <c r="O67" s="345"/>
      <c r="P67" s="345"/>
      <c r="Q67" s="345"/>
      <c r="R67" s="345"/>
      <c r="S67" s="345"/>
      <c r="T67" s="345"/>
      <c r="U67" s="345"/>
      <c r="V67" s="345"/>
      <c r="W67" s="345"/>
      <c r="X67" s="345"/>
      <c r="Y67" s="345"/>
      <c r="Z67" s="345"/>
      <c r="AA67" s="345"/>
      <c r="AB67" s="345"/>
      <c r="AC67" s="345"/>
      <c r="AD67" s="345"/>
    </row>
    <row r="68" spans="1:30" ht="29.45" customHeight="1" x14ac:dyDescent="0.2">
      <c r="A68" s="25" t="s">
        <v>81</v>
      </c>
      <c r="B68" s="25"/>
      <c r="C68" s="345" t="s">
        <v>187</v>
      </c>
      <c r="D68" s="345"/>
      <c r="E68" s="345"/>
      <c r="F68" s="345"/>
      <c r="G68" s="345"/>
      <c r="H68" s="345"/>
      <c r="I68" s="345"/>
      <c r="J68" s="345"/>
      <c r="K68" s="345"/>
      <c r="L68" s="345"/>
      <c r="M68" s="345"/>
      <c r="N68" s="345"/>
      <c r="O68" s="345"/>
      <c r="P68" s="345"/>
      <c r="Q68" s="345"/>
      <c r="R68" s="345"/>
      <c r="S68" s="345"/>
      <c r="T68" s="345"/>
      <c r="U68" s="345"/>
      <c r="V68" s="345"/>
      <c r="W68" s="345"/>
      <c r="X68" s="345"/>
      <c r="Y68" s="345"/>
      <c r="Z68" s="345"/>
      <c r="AA68" s="345"/>
      <c r="AB68" s="345"/>
      <c r="AC68" s="345"/>
      <c r="AD68" s="345"/>
    </row>
    <row r="69" spans="1:30" ht="16.5" customHeight="1" x14ac:dyDescent="0.2">
      <c r="A69" s="25" t="s">
        <v>82</v>
      </c>
      <c r="B69" s="25"/>
      <c r="C69" s="345" t="s">
        <v>253</v>
      </c>
      <c r="D69" s="345"/>
      <c r="E69" s="345"/>
      <c r="F69" s="345"/>
      <c r="G69" s="345"/>
      <c r="H69" s="345"/>
      <c r="I69" s="345"/>
      <c r="J69" s="345"/>
      <c r="K69" s="345"/>
      <c r="L69" s="345"/>
      <c r="M69" s="345"/>
      <c r="N69" s="345"/>
      <c r="O69" s="345"/>
      <c r="P69" s="345"/>
      <c r="Q69" s="345"/>
      <c r="R69" s="345"/>
      <c r="S69" s="345"/>
      <c r="T69" s="345"/>
      <c r="U69" s="345"/>
      <c r="V69" s="345"/>
      <c r="W69" s="345"/>
      <c r="X69" s="345"/>
      <c r="Y69" s="345"/>
      <c r="Z69" s="345"/>
      <c r="AA69" s="345"/>
      <c r="AB69" s="345"/>
      <c r="AC69" s="345"/>
      <c r="AD69" s="345"/>
    </row>
    <row r="70" spans="1:30" ht="42.4" customHeight="1" x14ac:dyDescent="0.2">
      <c r="A70" s="25" t="s">
        <v>83</v>
      </c>
      <c r="B70" s="25"/>
      <c r="C70" s="345" t="s">
        <v>157</v>
      </c>
      <c r="D70" s="345"/>
      <c r="E70" s="345"/>
      <c r="F70" s="345"/>
      <c r="G70" s="345"/>
      <c r="H70" s="345"/>
      <c r="I70" s="345"/>
      <c r="J70" s="345"/>
      <c r="K70" s="345"/>
      <c r="L70" s="345"/>
      <c r="M70" s="345"/>
      <c r="N70" s="345"/>
      <c r="O70" s="345"/>
      <c r="P70" s="345"/>
      <c r="Q70" s="345"/>
      <c r="R70" s="345"/>
      <c r="S70" s="345"/>
      <c r="T70" s="345"/>
      <c r="U70" s="345"/>
      <c r="V70" s="345"/>
      <c r="W70" s="345"/>
      <c r="X70" s="345"/>
      <c r="Y70" s="345"/>
      <c r="Z70" s="345"/>
      <c r="AA70" s="345"/>
      <c r="AB70" s="345"/>
      <c r="AC70" s="345"/>
      <c r="AD70" s="345"/>
    </row>
    <row r="71" spans="1:30" ht="42.4" customHeight="1" x14ac:dyDescent="0.2">
      <c r="A71" s="25" t="s">
        <v>84</v>
      </c>
      <c r="B71" s="25"/>
      <c r="C71" s="345" t="s">
        <v>158</v>
      </c>
      <c r="D71" s="345"/>
      <c r="E71" s="345"/>
      <c r="F71" s="345"/>
      <c r="G71" s="345"/>
      <c r="H71" s="345"/>
      <c r="I71" s="345"/>
      <c r="J71" s="345"/>
      <c r="K71" s="345"/>
      <c r="L71" s="345"/>
      <c r="M71" s="345"/>
      <c r="N71" s="345"/>
      <c r="O71" s="345"/>
      <c r="P71" s="345"/>
      <c r="Q71" s="345"/>
      <c r="R71" s="345"/>
      <c r="S71" s="345"/>
      <c r="T71" s="345"/>
      <c r="U71" s="345"/>
      <c r="V71" s="345"/>
      <c r="W71" s="345"/>
      <c r="X71" s="345"/>
      <c r="Y71" s="345"/>
      <c r="Z71" s="345"/>
      <c r="AA71" s="345"/>
      <c r="AB71" s="345"/>
      <c r="AC71" s="345"/>
      <c r="AD71" s="345"/>
    </row>
    <row r="72" spans="1:30" ht="16.5" customHeight="1" x14ac:dyDescent="0.2">
      <c r="A72" s="25" t="s">
        <v>85</v>
      </c>
      <c r="B72" s="25"/>
      <c r="C72" s="345" t="s">
        <v>160</v>
      </c>
      <c r="D72" s="345"/>
      <c r="E72" s="345"/>
      <c r="F72" s="345"/>
      <c r="G72" s="345"/>
      <c r="H72" s="345"/>
      <c r="I72" s="345"/>
      <c r="J72" s="345"/>
      <c r="K72" s="345"/>
      <c r="L72" s="345"/>
      <c r="M72" s="345"/>
      <c r="N72" s="345"/>
      <c r="O72" s="345"/>
      <c r="P72" s="345"/>
      <c r="Q72" s="345"/>
      <c r="R72" s="345"/>
      <c r="S72" s="345"/>
      <c r="T72" s="345"/>
      <c r="U72" s="345"/>
      <c r="V72" s="345"/>
      <c r="W72" s="345"/>
      <c r="X72" s="345"/>
      <c r="Y72" s="345"/>
      <c r="Z72" s="345"/>
      <c r="AA72" s="345"/>
      <c r="AB72" s="345"/>
      <c r="AC72" s="345"/>
      <c r="AD72" s="345"/>
    </row>
    <row r="73" spans="1:30" ht="29.45" customHeight="1" x14ac:dyDescent="0.2">
      <c r="A73" s="25" t="s">
        <v>86</v>
      </c>
      <c r="B73" s="25"/>
      <c r="C73" s="345" t="s">
        <v>254</v>
      </c>
      <c r="D73" s="345"/>
      <c r="E73" s="345"/>
      <c r="F73" s="345"/>
      <c r="G73" s="345"/>
      <c r="H73" s="345"/>
      <c r="I73" s="345"/>
      <c r="J73" s="345"/>
      <c r="K73" s="345"/>
      <c r="L73" s="345"/>
      <c r="M73" s="345"/>
      <c r="N73" s="345"/>
      <c r="O73" s="345"/>
      <c r="P73" s="345"/>
      <c r="Q73" s="345"/>
      <c r="R73" s="345"/>
      <c r="S73" s="345"/>
      <c r="T73" s="345"/>
      <c r="U73" s="345"/>
      <c r="V73" s="345"/>
      <c r="W73" s="345"/>
      <c r="X73" s="345"/>
      <c r="Y73" s="345"/>
      <c r="Z73" s="345"/>
      <c r="AA73" s="345"/>
      <c r="AB73" s="345"/>
      <c r="AC73" s="345"/>
      <c r="AD73" s="345"/>
    </row>
    <row r="74" spans="1:30" ht="16.5" customHeight="1" x14ac:dyDescent="0.2">
      <c r="A74" s="25" t="s">
        <v>184</v>
      </c>
      <c r="B74" s="25"/>
      <c r="C74" s="345" t="s">
        <v>189</v>
      </c>
      <c r="D74" s="345"/>
      <c r="E74" s="345"/>
      <c r="F74" s="345"/>
      <c r="G74" s="345"/>
      <c r="H74" s="345"/>
      <c r="I74" s="345"/>
      <c r="J74" s="345"/>
      <c r="K74" s="345"/>
      <c r="L74" s="345"/>
      <c r="M74" s="345"/>
      <c r="N74" s="345"/>
      <c r="O74" s="345"/>
      <c r="P74" s="345"/>
      <c r="Q74" s="345"/>
      <c r="R74" s="345"/>
      <c r="S74" s="345"/>
      <c r="T74" s="345"/>
      <c r="U74" s="345"/>
      <c r="V74" s="345"/>
      <c r="W74" s="345"/>
      <c r="X74" s="345"/>
      <c r="Y74" s="345"/>
      <c r="Z74" s="345"/>
      <c r="AA74" s="345"/>
      <c r="AB74" s="345"/>
      <c r="AC74" s="345"/>
      <c r="AD74" s="345"/>
    </row>
    <row r="75" spans="1:30" ht="16.5" customHeight="1" x14ac:dyDescent="0.2">
      <c r="A75" s="25" t="s">
        <v>251</v>
      </c>
      <c r="B75" s="25"/>
      <c r="C75" s="345" t="s">
        <v>255</v>
      </c>
      <c r="D75" s="345"/>
      <c r="E75" s="345"/>
      <c r="F75" s="345"/>
      <c r="G75" s="345"/>
      <c r="H75" s="345"/>
      <c r="I75" s="345"/>
      <c r="J75" s="345"/>
      <c r="K75" s="345"/>
      <c r="L75" s="345"/>
      <c r="M75" s="345"/>
      <c r="N75" s="345"/>
      <c r="O75" s="345"/>
      <c r="P75" s="345"/>
      <c r="Q75" s="345"/>
      <c r="R75" s="345"/>
      <c r="S75" s="345"/>
      <c r="T75" s="345"/>
      <c r="U75" s="345"/>
      <c r="V75" s="345"/>
      <c r="W75" s="345"/>
      <c r="X75" s="345"/>
      <c r="Y75" s="345"/>
      <c r="Z75" s="345"/>
      <c r="AA75" s="345"/>
      <c r="AB75" s="345"/>
      <c r="AC75" s="345"/>
      <c r="AD75" s="345"/>
    </row>
    <row r="76" spans="1:30" ht="16.5" customHeight="1" x14ac:dyDescent="0.2">
      <c r="A76" s="25" t="s">
        <v>151</v>
      </c>
      <c r="B76" s="25"/>
      <c r="C76" s="345" t="s">
        <v>161</v>
      </c>
      <c r="D76" s="345"/>
      <c r="E76" s="345"/>
      <c r="F76" s="345"/>
      <c r="G76" s="345"/>
      <c r="H76" s="345"/>
      <c r="I76" s="345"/>
      <c r="J76" s="345"/>
      <c r="K76" s="345"/>
      <c r="L76" s="345"/>
      <c r="M76" s="345"/>
      <c r="N76" s="345"/>
      <c r="O76" s="345"/>
      <c r="P76" s="345"/>
      <c r="Q76" s="345"/>
      <c r="R76" s="345"/>
      <c r="S76" s="345"/>
      <c r="T76" s="345"/>
      <c r="U76" s="345"/>
      <c r="V76" s="345"/>
      <c r="W76" s="345"/>
      <c r="X76" s="345"/>
      <c r="Y76" s="345"/>
      <c r="Z76" s="345"/>
      <c r="AA76" s="345"/>
      <c r="AB76" s="345"/>
      <c r="AC76" s="345"/>
      <c r="AD76" s="345"/>
    </row>
    <row r="77" spans="1:30" ht="16.5" customHeight="1" x14ac:dyDescent="0.2">
      <c r="A77" s="25" t="s">
        <v>185</v>
      </c>
      <c r="B77" s="25"/>
      <c r="C77" s="345" t="s">
        <v>190</v>
      </c>
      <c r="D77" s="345"/>
      <c r="E77" s="345"/>
      <c r="F77" s="345"/>
      <c r="G77" s="345"/>
      <c r="H77" s="345"/>
      <c r="I77" s="345"/>
      <c r="J77" s="345"/>
      <c r="K77" s="345"/>
      <c r="L77" s="345"/>
      <c r="M77" s="345"/>
      <c r="N77" s="345"/>
      <c r="O77" s="345"/>
      <c r="P77" s="345"/>
      <c r="Q77" s="345"/>
      <c r="R77" s="345"/>
      <c r="S77" s="345"/>
      <c r="T77" s="345"/>
      <c r="U77" s="345"/>
      <c r="V77" s="345"/>
      <c r="W77" s="345"/>
      <c r="X77" s="345"/>
      <c r="Y77" s="345"/>
      <c r="Z77" s="345"/>
      <c r="AA77" s="345"/>
      <c r="AB77" s="345"/>
      <c r="AC77" s="345"/>
      <c r="AD77" s="345"/>
    </row>
    <row r="78" spans="1:30" ht="4.5" customHeight="1" x14ac:dyDescent="0.2"/>
    <row r="79" spans="1:30" ht="29.45" customHeight="1" x14ac:dyDescent="0.2">
      <c r="A79" s="26" t="s">
        <v>95</v>
      </c>
      <c r="B79" s="25"/>
      <c r="C79" s="25"/>
      <c r="D79" s="25"/>
      <c r="E79" s="345" t="s">
        <v>256</v>
      </c>
      <c r="F79" s="345"/>
      <c r="G79" s="345"/>
      <c r="H79" s="345"/>
      <c r="I79" s="345"/>
      <c r="J79" s="345"/>
      <c r="K79" s="345"/>
      <c r="L79" s="345"/>
      <c r="M79" s="345"/>
      <c r="N79" s="345"/>
      <c r="O79" s="345"/>
      <c r="P79" s="345"/>
      <c r="Q79" s="345"/>
      <c r="R79" s="345"/>
      <c r="S79" s="345"/>
      <c r="T79" s="345"/>
      <c r="U79" s="345"/>
      <c r="V79" s="345"/>
      <c r="W79" s="345"/>
      <c r="X79" s="345"/>
      <c r="Y79" s="345"/>
      <c r="Z79" s="345"/>
      <c r="AA79" s="345"/>
      <c r="AB79" s="345"/>
      <c r="AC79" s="345"/>
      <c r="AD79" s="345"/>
    </row>
  </sheetData>
  <mergeCells count="26">
    <mergeCell ref="E79:AD79"/>
    <mergeCell ref="C73:AD73"/>
    <mergeCell ref="C74:AD74"/>
    <mergeCell ref="C75:AD75"/>
    <mergeCell ref="C76:AD76"/>
    <mergeCell ref="C77:AD77"/>
    <mergeCell ref="C68:AD68"/>
    <mergeCell ref="C69:AD69"/>
    <mergeCell ref="C70:AD70"/>
    <mergeCell ref="C71:AD71"/>
    <mergeCell ref="C72:AD72"/>
    <mergeCell ref="B30:K30"/>
    <mergeCell ref="K1:AD1"/>
    <mergeCell ref="C64:AD64"/>
    <mergeCell ref="C66:AD66"/>
    <mergeCell ref="C67:AD67"/>
    <mergeCell ref="W2:X2"/>
    <mergeCell ref="Y2:Z2"/>
    <mergeCell ref="AA2:AB2"/>
    <mergeCell ref="AC2:AD2"/>
    <mergeCell ref="B14:K14"/>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EA.7</oddHeader>
    <oddFooter>&amp;L&amp;"Arial"&amp;8REPORT ON
GOVERNMENT
SERVICES 2022&amp;R&amp;"Arial"&amp;8HEALTH SECTOR
OVERVIEW
PAGE &amp;B&amp;P&amp;B</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42"/>
  <sheetViews>
    <sheetView showGridLines="0" workbookViewId="0"/>
  </sheetViews>
  <sheetFormatPr defaultColWidth="11.42578125" defaultRowHeight="12.75" x14ac:dyDescent="0.2"/>
  <cols>
    <col min="1" max="10" width="1.85546875" customWidth="1"/>
    <col min="11" max="11" width="8.140625" customWidth="1"/>
    <col min="12" max="12" width="9.42578125" customWidth="1"/>
    <col min="13" max="13" width="5.7109375" customWidth="1"/>
    <col min="14" max="14" width="6" customWidth="1"/>
    <col min="15" max="15" width="5.7109375" customWidth="1"/>
    <col min="16" max="16" width="6" customWidth="1"/>
    <col min="17" max="17" width="5.7109375" customWidth="1"/>
    <col min="18" max="18" width="6" customWidth="1"/>
    <col min="19" max="19" width="5.7109375" customWidth="1"/>
    <col min="20" max="20" width="6" customWidth="1"/>
    <col min="21" max="21" width="5.7109375" customWidth="1"/>
    <col min="22" max="22" width="6" customWidth="1"/>
    <col min="23" max="23" width="5.7109375" customWidth="1"/>
    <col min="24" max="24" width="6" customWidth="1"/>
    <col min="25" max="25" width="5.7109375" customWidth="1"/>
    <col min="26" max="26" width="6" customWidth="1"/>
    <col min="27" max="27" width="5.7109375" customWidth="1"/>
    <col min="28" max="28" width="6" customWidth="1"/>
    <col min="29" max="29" width="5.7109375" customWidth="1"/>
    <col min="30" max="30" width="6" customWidth="1"/>
  </cols>
  <sheetData>
    <row r="1" spans="1:30" ht="17.45" customHeight="1" x14ac:dyDescent="0.2">
      <c r="A1" s="8" t="s">
        <v>257</v>
      </c>
      <c r="B1" s="8"/>
      <c r="C1" s="8"/>
      <c r="D1" s="8"/>
      <c r="E1" s="8"/>
      <c r="F1" s="8"/>
      <c r="G1" s="8"/>
      <c r="H1" s="8"/>
      <c r="I1" s="8"/>
      <c r="J1" s="8"/>
      <c r="K1" s="352" t="s">
        <v>258</v>
      </c>
      <c r="L1" s="353"/>
      <c r="M1" s="353"/>
      <c r="N1" s="353"/>
      <c r="O1" s="353"/>
      <c r="P1" s="353"/>
      <c r="Q1" s="353"/>
      <c r="R1" s="353"/>
      <c r="S1" s="353"/>
      <c r="T1" s="353"/>
      <c r="U1" s="353"/>
      <c r="V1" s="353"/>
      <c r="W1" s="353"/>
      <c r="X1" s="353"/>
      <c r="Y1" s="353"/>
      <c r="Z1" s="353"/>
      <c r="AA1" s="353"/>
      <c r="AB1" s="353"/>
      <c r="AC1" s="353"/>
      <c r="AD1" s="353"/>
    </row>
    <row r="2" spans="1:30" ht="16.5" customHeight="1" x14ac:dyDescent="0.2">
      <c r="A2" s="11"/>
      <c r="B2" s="11"/>
      <c r="C2" s="11"/>
      <c r="D2" s="11"/>
      <c r="E2" s="11"/>
      <c r="F2" s="11"/>
      <c r="G2" s="11"/>
      <c r="H2" s="11"/>
      <c r="I2" s="11"/>
      <c r="J2" s="11"/>
      <c r="K2" s="11"/>
      <c r="L2" s="12" t="s">
        <v>59</v>
      </c>
      <c r="M2" s="349" t="s">
        <v>259</v>
      </c>
      <c r="N2" s="350"/>
      <c r="O2" s="349" t="s">
        <v>260</v>
      </c>
      <c r="P2" s="350"/>
      <c r="Q2" s="349" t="s">
        <v>261</v>
      </c>
      <c r="R2" s="350"/>
      <c r="S2" s="349" t="s">
        <v>262</v>
      </c>
      <c r="T2" s="350"/>
      <c r="U2" s="349" t="s">
        <v>263</v>
      </c>
      <c r="V2" s="350"/>
      <c r="W2" s="349" t="s">
        <v>264</v>
      </c>
      <c r="X2" s="350"/>
      <c r="Y2" s="349" t="s">
        <v>265</v>
      </c>
      <c r="Z2" s="350"/>
      <c r="AA2" s="349" t="s">
        <v>266</v>
      </c>
      <c r="AB2" s="350"/>
      <c r="AC2" s="349" t="s">
        <v>267</v>
      </c>
      <c r="AD2" s="350"/>
    </row>
    <row r="3" spans="1:30" ht="16.5" customHeight="1" x14ac:dyDescent="0.2">
      <c r="A3" s="7" t="s">
        <v>227</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29.45" customHeight="1" x14ac:dyDescent="0.2">
      <c r="A4" s="7"/>
      <c r="B4" s="351" t="s">
        <v>204</v>
      </c>
      <c r="C4" s="351"/>
      <c r="D4" s="351"/>
      <c r="E4" s="351"/>
      <c r="F4" s="351"/>
      <c r="G4" s="351"/>
      <c r="H4" s="351"/>
      <c r="I4" s="351"/>
      <c r="J4" s="351"/>
      <c r="K4" s="351"/>
      <c r="L4" s="9" t="s">
        <v>140</v>
      </c>
      <c r="M4" s="81">
        <v>39.4</v>
      </c>
      <c r="N4" s="84">
        <v>4.8</v>
      </c>
      <c r="O4" s="81">
        <v>35.5</v>
      </c>
      <c r="P4" s="84">
        <v>6.3</v>
      </c>
      <c r="Q4" s="81">
        <v>41.2</v>
      </c>
      <c r="R4" s="84">
        <v>5.3</v>
      </c>
      <c r="S4" s="81">
        <v>37.4</v>
      </c>
      <c r="T4" s="84">
        <v>5.3</v>
      </c>
      <c r="U4" s="81">
        <v>40.4</v>
      </c>
      <c r="V4" s="84">
        <v>7.1</v>
      </c>
      <c r="W4" s="81">
        <v>38.799999999999997</v>
      </c>
      <c r="X4" s="84">
        <v>7.1</v>
      </c>
      <c r="Y4" s="81">
        <v>23</v>
      </c>
      <c r="Z4" s="80">
        <v>10.8</v>
      </c>
      <c r="AA4" s="81">
        <v>47.4</v>
      </c>
      <c r="AB4" s="84">
        <v>5.8</v>
      </c>
      <c r="AC4" s="81">
        <v>40.1</v>
      </c>
      <c r="AD4" s="84">
        <v>2.2999999999999998</v>
      </c>
    </row>
    <row r="5" spans="1:30" ht="16.5" customHeight="1" x14ac:dyDescent="0.2">
      <c r="A5" s="7"/>
      <c r="B5" s="7"/>
      <c r="C5" s="7" t="s">
        <v>141</v>
      </c>
      <c r="D5" s="7"/>
      <c r="E5" s="7"/>
      <c r="F5" s="7"/>
      <c r="G5" s="7"/>
      <c r="H5" s="7"/>
      <c r="I5" s="7"/>
      <c r="J5" s="7"/>
      <c r="K5" s="7"/>
      <c r="L5" s="9" t="s">
        <v>140</v>
      </c>
      <c r="M5" s="82">
        <v>6.2</v>
      </c>
      <c r="N5" s="7"/>
      <c r="O5" s="82">
        <v>9.1</v>
      </c>
      <c r="P5" s="7"/>
      <c r="Q5" s="82">
        <v>6.6</v>
      </c>
      <c r="R5" s="7"/>
      <c r="S5" s="82">
        <v>7.2</v>
      </c>
      <c r="T5" s="7"/>
      <c r="U5" s="82">
        <v>9</v>
      </c>
      <c r="V5" s="7"/>
      <c r="W5" s="82">
        <v>9.3000000000000007</v>
      </c>
      <c r="X5" s="7"/>
      <c r="Y5" s="81">
        <v>24</v>
      </c>
      <c r="Z5" s="7"/>
      <c r="AA5" s="82">
        <v>6.2</v>
      </c>
      <c r="AB5" s="7"/>
      <c r="AC5" s="82">
        <v>2.9</v>
      </c>
      <c r="AD5" s="7"/>
    </row>
    <row r="6" spans="1:30" ht="16.5" customHeight="1" x14ac:dyDescent="0.2">
      <c r="A6" s="7"/>
      <c r="B6" s="7" t="s">
        <v>268</v>
      </c>
      <c r="C6" s="7"/>
      <c r="D6" s="7"/>
      <c r="E6" s="7"/>
      <c r="F6" s="7"/>
      <c r="G6" s="7"/>
      <c r="H6" s="7"/>
      <c r="I6" s="7"/>
      <c r="J6" s="7"/>
      <c r="K6" s="7"/>
      <c r="L6" s="9" t="s">
        <v>140</v>
      </c>
      <c r="M6" s="81">
        <v>13.7</v>
      </c>
      <c r="N6" s="84">
        <v>1</v>
      </c>
      <c r="O6" s="81">
        <v>13.6</v>
      </c>
      <c r="P6" s="84">
        <v>0.8</v>
      </c>
      <c r="Q6" s="81">
        <v>14.6</v>
      </c>
      <c r="R6" s="84">
        <v>1.1000000000000001</v>
      </c>
      <c r="S6" s="81">
        <v>11.7</v>
      </c>
      <c r="T6" s="84">
        <v>0.9</v>
      </c>
      <c r="U6" s="81">
        <v>13</v>
      </c>
      <c r="V6" s="84">
        <v>1</v>
      </c>
      <c r="W6" s="81">
        <v>16.399999999999999</v>
      </c>
      <c r="X6" s="84">
        <v>1.2</v>
      </c>
      <c r="Y6" s="81">
        <v>10.4</v>
      </c>
      <c r="Z6" s="84">
        <v>1.5</v>
      </c>
      <c r="AA6" s="81">
        <v>17.100000000000001</v>
      </c>
      <c r="AB6" s="84">
        <v>2</v>
      </c>
      <c r="AC6" s="81">
        <v>13.6</v>
      </c>
      <c r="AD6" s="84">
        <v>0.5</v>
      </c>
    </row>
    <row r="7" spans="1:30" ht="16.5" customHeight="1" x14ac:dyDescent="0.2">
      <c r="A7" s="7"/>
      <c r="B7" s="7"/>
      <c r="C7" s="7" t="s">
        <v>141</v>
      </c>
      <c r="D7" s="7"/>
      <c r="E7" s="7"/>
      <c r="F7" s="7"/>
      <c r="G7" s="7"/>
      <c r="H7" s="7"/>
      <c r="I7" s="7"/>
      <c r="J7" s="7"/>
      <c r="K7" s="7"/>
      <c r="L7" s="9" t="s">
        <v>140</v>
      </c>
      <c r="M7" s="82">
        <v>3.7</v>
      </c>
      <c r="N7" s="7"/>
      <c r="O7" s="82">
        <v>3</v>
      </c>
      <c r="P7" s="7"/>
      <c r="Q7" s="82">
        <v>3.8</v>
      </c>
      <c r="R7" s="7"/>
      <c r="S7" s="82">
        <v>3.9</v>
      </c>
      <c r="T7" s="7"/>
      <c r="U7" s="82">
        <v>3.9</v>
      </c>
      <c r="V7" s="7"/>
      <c r="W7" s="82">
        <v>3.7</v>
      </c>
      <c r="X7" s="7"/>
      <c r="Y7" s="82">
        <v>7.4</v>
      </c>
      <c r="Z7" s="7"/>
      <c r="AA7" s="82">
        <v>6</v>
      </c>
      <c r="AB7" s="7"/>
      <c r="AC7" s="82">
        <v>1.9</v>
      </c>
      <c r="AD7" s="7"/>
    </row>
    <row r="8" spans="1:30" ht="16.5" customHeight="1" x14ac:dyDescent="0.2">
      <c r="A8" s="7"/>
      <c r="B8" s="7" t="s">
        <v>269</v>
      </c>
      <c r="C8" s="7"/>
      <c r="D8" s="7"/>
      <c r="E8" s="7"/>
      <c r="F8" s="7"/>
      <c r="G8" s="7"/>
      <c r="H8" s="7"/>
      <c r="I8" s="7"/>
      <c r="J8" s="7"/>
      <c r="K8" s="7"/>
      <c r="L8" s="9" t="s">
        <v>207</v>
      </c>
      <c r="M8" s="82">
        <v>2.9</v>
      </c>
      <c r="N8" s="7"/>
      <c r="O8" s="82">
        <v>2.6</v>
      </c>
      <c r="P8" s="7"/>
      <c r="Q8" s="82">
        <v>2.8</v>
      </c>
      <c r="R8" s="7"/>
      <c r="S8" s="82">
        <v>3.2</v>
      </c>
      <c r="T8" s="7"/>
      <c r="U8" s="82">
        <v>3.1</v>
      </c>
      <c r="V8" s="7"/>
      <c r="W8" s="82">
        <v>2.4</v>
      </c>
      <c r="X8" s="7"/>
      <c r="Y8" s="82">
        <v>2.2000000000000002</v>
      </c>
      <c r="Z8" s="7"/>
      <c r="AA8" s="82">
        <v>2.8</v>
      </c>
      <c r="AB8" s="7"/>
      <c r="AC8" s="82">
        <v>2.9</v>
      </c>
      <c r="AD8" s="7"/>
    </row>
    <row r="9" spans="1:30" ht="16.5" customHeight="1" x14ac:dyDescent="0.2">
      <c r="A9" s="7" t="s">
        <v>145</v>
      </c>
      <c r="B9" s="7"/>
      <c r="C9" s="7"/>
      <c r="D9" s="7"/>
      <c r="E9" s="7"/>
      <c r="F9" s="7"/>
      <c r="G9" s="7"/>
      <c r="H9" s="7"/>
      <c r="I9" s="7"/>
      <c r="J9" s="7"/>
      <c r="K9" s="7"/>
      <c r="L9" s="9"/>
      <c r="M9" s="10"/>
      <c r="N9" s="7"/>
      <c r="O9" s="10"/>
      <c r="P9" s="7"/>
      <c r="Q9" s="10"/>
      <c r="R9" s="7"/>
      <c r="S9" s="10"/>
      <c r="T9" s="7"/>
      <c r="U9" s="10"/>
      <c r="V9" s="7"/>
      <c r="W9" s="10"/>
      <c r="X9" s="7"/>
      <c r="Y9" s="10"/>
      <c r="Z9" s="7"/>
      <c r="AA9" s="10"/>
      <c r="AB9" s="7"/>
      <c r="AC9" s="10"/>
      <c r="AD9" s="7"/>
    </row>
    <row r="10" spans="1:30" ht="29.45" customHeight="1" x14ac:dyDescent="0.2">
      <c r="A10" s="7"/>
      <c r="B10" s="351" t="s">
        <v>204</v>
      </c>
      <c r="C10" s="351"/>
      <c r="D10" s="351"/>
      <c r="E10" s="351"/>
      <c r="F10" s="351"/>
      <c r="G10" s="351"/>
      <c r="H10" s="351"/>
      <c r="I10" s="351"/>
      <c r="J10" s="351"/>
      <c r="K10" s="351"/>
      <c r="L10" s="9" t="s">
        <v>140</v>
      </c>
      <c r="M10" s="81">
        <v>39.6</v>
      </c>
      <c r="N10" s="84">
        <v>4.4000000000000004</v>
      </c>
      <c r="O10" s="81">
        <v>39.799999999999997</v>
      </c>
      <c r="P10" s="84">
        <v>4.5</v>
      </c>
      <c r="Q10" s="81">
        <v>40.5</v>
      </c>
      <c r="R10" s="84">
        <v>4.7</v>
      </c>
      <c r="S10" s="81">
        <v>43.1</v>
      </c>
      <c r="T10" s="84">
        <v>5</v>
      </c>
      <c r="U10" s="81">
        <v>38.200000000000003</v>
      </c>
      <c r="V10" s="84">
        <v>5.7</v>
      </c>
      <c r="W10" s="81">
        <v>37.6</v>
      </c>
      <c r="X10" s="84">
        <v>4.5</v>
      </c>
      <c r="Y10" s="81">
        <v>35.700000000000003</v>
      </c>
      <c r="Z10" s="84">
        <v>7.1</v>
      </c>
      <c r="AA10" s="81">
        <v>43.9</v>
      </c>
      <c r="AB10" s="84">
        <v>5.2</v>
      </c>
      <c r="AC10" s="81">
        <v>40.6</v>
      </c>
      <c r="AD10" s="84">
        <v>2.1</v>
      </c>
    </row>
    <row r="11" spans="1:30" ht="16.5" customHeight="1" x14ac:dyDescent="0.2">
      <c r="A11" s="7"/>
      <c r="B11" s="7"/>
      <c r="C11" s="7" t="s">
        <v>141</v>
      </c>
      <c r="D11" s="7"/>
      <c r="E11" s="7"/>
      <c r="F11" s="7"/>
      <c r="G11" s="7"/>
      <c r="H11" s="7"/>
      <c r="I11" s="7"/>
      <c r="J11" s="7"/>
      <c r="K11" s="7"/>
      <c r="L11" s="9" t="s">
        <v>140</v>
      </c>
      <c r="M11" s="82">
        <v>5.7</v>
      </c>
      <c r="N11" s="7"/>
      <c r="O11" s="82">
        <v>5.8</v>
      </c>
      <c r="P11" s="7"/>
      <c r="Q11" s="82">
        <v>5.9</v>
      </c>
      <c r="R11" s="7"/>
      <c r="S11" s="82">
        <v>5.9</v>
      </c>
      <c r="T11" s="7"/>
      <c r="U11" s="82">
        <v>7.6</v>
      </c>
      <c r="V11" s="7"/>
      <c r="W11" s="82">
        <v>6.2</v>
      </c>
      <c r="X11" s="7"/>
      <c r="Y11" s="81">
        <v>10.199999999999999</v>
      </c>
      <c r="Z11" s="7"/>
      <c r="AA11" s="82">
        <v>6</v>
      </c>
      <c r="AB11" s="7"/>
      <c r="AC11" s="82">
        <v>2.6</v>
      </c>
      <c r="AD11" s="7"/>
    </row>
    <row r="12" spans="1:30" ht="16.5" customHeight="1" x14ac:dyDescent="0.2">
      <c r="A12" s="7"/>
      <c r="B12" s="7" t="s">
        <v>205</v>
      </c>
      <c r="C12" s="7"/>
      <c r="D12" s="7"/>
      <c r="E12" s="7"/>
      <c r="F12" s="7"/>
      <c r="G12" s="7"/>
      <c r="H12" s="7"/>
      <c r="I12" s="7"/>
      <c r="J12" s="7"/>
      <c r="K12" s="7"/>
      <c r="L12" s="9" t="s">
        <v>140</v>
      </c>
      <c r="M12" s="81">
        <v>13.9</v>
      </c>
      <c r="N12" s="84">
        <v>1.7</v>
      </c>
      <c r="O12" s="81">
        <v>14</v>
      </c>
      <c r="P12" s="84">
        <v>1.9</v>
      </c>
      <c r="Q12" s="81">
        <v>16</v>
      </c>
      <c r="R12" s="84">
        <v>1.8</v>
      </c>
      <c r="S12" s="81">
        <v>14</v>
      </c>
      <c r="T12" s="84">
        <v>1.7</v>
      </c>
      <c r="U12" s="81">
        <v>13.3</v>
      </c>
      <c r="V12" s="84">
        <v>1.9</v>
      </c>
      <c r="W12" s="81">
        <v>19</v>
      </c>
      <c r="X12" s="84">
        <v>2.4</v>
      </c>
      <c r="Y12" s="81">
        <v>11.8</v>
      </c>
      <c r="Z12" s="84">
        <v>1.7</v>
      </c>
      <c r="AA12" s="81">
        <v>18.399999999999999</v>
      </c>
      <c r="AB12" s="84">
        <v>3.7</v>
      </c>
      <c r="AC12" s="81">
        <v>14.5</v>
      </c>
      <c r="AD12" s="84">
        <v>0.8</v>
      </c>
    </row>
    <row r="13" spans="1:30" ht="16.5" customHeight="1" x14ac:dyDescent="0.2">
      <c r="A13" s="7"/>
      <c r="B13" s="7"/>
      <c r="C13" s="7" t="s">
        <v>141</v>
      </c>
      <c r="D13" s="7"/>
      <c r="E13" s="7"/>
      <c r="F13" s="7"/>
      <c r="G13" s="7"/>
      <c r="H13" s="7"/>
      <c r="I13" s="7"/>
      <c r="J13" s="7"/>
      <c r="K13" s="7"/>
      <c r="L13" s="9" t="s">
        <v>140</v>
      </c>
      <c r="M13" s="82">
        <v>6.3</v>
      </c>
      <c r="N13" s="7"/>
      <c r="O13" s="82">
        <v>6.9</v>
      </c>
      <c r="P13" s="7"/>
      <c r="Q13" s="82">
        <v>5.7</v>
      </c>
      <c r="R13" s="7"/>
      <c r="S13" s="82">
        <v>6.3</v>
      </c>
      <c r="T13" s="7"/>
      <c r="U13" s="82">
        <v>7.3</v>
      </c>
      <c r="V13" s="7"/>
      <c r="W13" s="82">
        <v>6.4</v>
      </c>
      <c r="X13" s="7"/>
      <c r="Y13" s="82">
        <v>7.5</v>
      </c>
      <c r="Z13" s="7"/>
      <c r="AA13" s="81">
        <v>10.199999999999999</v>
      </c>
      <c r="AB13" s="7"/>
      <c r="AC13" s="82">
        <v>3</v>
      </c>
      <c r="AD13" s="7"/>
    </row>
    <row r="14" spans="1:30" ht="16.5" customHeight="1" x14ac:dyDescent="0.2">
      <c r="A14" s="7"/>
      <c r="B14" s="7" t="s">
        <v>206</v>
      </c>
      <c r="C14" s="7"/>
      <c r="D14" s="7"/>
      <c r="E14" s="7"/>
      <c r="F14" s="7"/>
      <c r="G14" s="7"/>
      <c r="H14" s="7"/>
      <c r="I14" s="7"/>
      <c r="J14" s="7"/>
      <c r="K14" s="7"/>
      <c r="L14" s="9" t="s">
        <v>207</v>
      </c>
      <c r="M14" s="82">
        <v>2.8</v>
      </c>
      <c r="N14" s="7"/>
      <c r="O14" s="82">
        <v>2.8</v>
      </c>
      <c r="P14" s="7"/>
      <c r="Q14" s="82">
        <v>2.5</v>
      </c>
      <c r="R14" s="7"/>
      <c r="S14" s="82">
        <v>3.1</v>
      </c>
      <c r="T14" s="7"/>
      <c r="U14" s="82">
        <v>2.9</v>
      </c>
      <c r="V14" s="7"/>
      <c r="W14" s="82">
        <v>2</v>
      </c>
      <c r="X14" s="7"/>
      <c r="Y14" s="82">
        <v>3</v>
      </c>
      <c r="Z14" s="7"/>
      <c r="AA14" s="82">
        <v>2.4</v>
      </c>
      <c r="AB14" s="7"/>
      <c r="AC14" s="82">
        <v>2.8</v>
      </c>
      <c r="AD14" s="7"/>
    </row>
    <row r="15" spans="1:30" ht="16.5" customHeight="1" x14ac:dyDescent="0.2">
      <c r="A15" s="7" t="s">
        <v>208</v>
      </c>
      <c r="B15" s="7"/>
      <c r="C15" s="7"/>
      <c r="D15" s="7"/>
      <c r="E15" s="7"/>
      <c r="F15" s="7"/>
      <c r="G15" s="7"/>
      <c r="H15" s="7"/>
      <c r="I15" s="7"/>
      <c r="J15" s="7"/>
      <c r="K15" s="7"/>
      <c r="L15" s="9"/>
      <c r="M15" s="10"/>
      <c r="N15" s="7"/>
      <c r="O15" s="10"/>
      <c r="P15" s="7"/>
      <c r="Q15" s="10"/>
      <c r="R15" s="7"/>
      <c r="S15" s="10"/>
      <c r="T15" s="7"/>
      <c r="U15" s="10"/>
      <c r="V15" s="7"/>
      <c r="W15" s="10"/>
      <c r="X15" s="7"/>
      <c r="Y15" s="10"/>
      <c r="Z15" s="7"/>
      <c r="AA15" s="10"/>
      <c r="AB15" s="7"/>
      <c r="AC15" s="10"/>
      <c r="AD15" s="7"/>
    </row>
    <row r="16" spans="1:30" ht="29.45" customHeight="1" x14ac:dyDescent="0.2">
      <c r="A16" s="7"/>
      <c r="B16" s="351" t="s">
        <v>204</v>
      </c>
      <c r="C16" s="351"/>
      <c r="D16" s="351"/>
      <c r="E16" s="351"/>
      <c r="F16" s="351"/>
      <c r="G16" s="351"/>
      <c r="H16" s="351"/>
      <c r="I16" s="351"/>
      <c r="J16" s="351"/>
      <c r="K16" s="351"/>
      <c r="L16" s="9" t="s">
        <v>140</v>
      </c>
      <c r="M16" s="81">
        <v>41.6</v>
      </c>
      <c r="N16" s="84">
        <v>3.6</v>
      </c>
      <c r="O16" s="81">
        <v>41.7</v>
      </c>
      <c r="P16" s="84">
        <v>5.3</v>
      </c>
      <c r="Q16" s="81">
        <v>41.9</v>
      </c>
      <c r="R16" s="84">
        <v>3.2</v>
      </c>
      <c r="S16" s="81">
        <v>39.700000000000003</v>
      </c>
      <c r="T16" s="84">
        <v>3.4</v>
      </c>
      <c r="U16" s="81">
        <v>41.8</v>
      </c>
      <c r="V16" s="84">
        <v>4.8</v>
      </c>
      <c r="W16" s="81">
        <v>39.5</v>
      </c>
      <c r="X16" s="84">
        <v>5</v>
      </c>
      <c r="Y16" s="81">
        <v>28.3</v>
      </c>
      <c r="Z16" s="84">
        <v>7.5</v>
      </c>
      <c r="AA16" s="81">
        <v>49</v>
      </c>
      <c r="AB16" s="84">
        <v>4.7</v>
      </c>
      <c r="AC16" s="81">
        <v>42</v>
      </c>
      <c r="AD16" s="84">
        <v>1.8</v>
      </c>
    </row>
    <row r="17" spans="1:30" ht="16.5" customHeight="1" x14ac:dyDescent="0.2">
      <c r="A17" s="7"/>
      <c r="B17" s="7"/>
      <c r="C17" s="7" t="s">
        <v>141</v>
      </c>
      <c r="D17" s="7"/>
      <c r="E17" s="7"/>
      <c r="F17" s="7"/>
      <c r="G17" s="7"/>
      <c r="H17" s="7"/>
      <c r="I17" s="7"/>
      <c r="J17" s="7"/>
      <c r="K17" s="7"/>
      <c r="L17" s="9" t="s">
        <v>140</v>
      </c>
      <c r="M17" s="82">
        <v>4.4000000000000004</v>
      </c>
      <c r="N17" s="7"/>
      <c r="O17" s="82">
        <v>6.4</v>
      </c>
      <c r="P17" s="7"/>
      <c r="Q17" s="82">
        <v>3.9</v>
      </c>
      <c r="R17" s="7"/>
      <c r="S17" s="82">
        <v>4.4000000000000004</v>
      </c>
      <c r="T17" s="7"/>
      <c r="U17" s="82">
        <v>5.9</v>
      </c>
      <c r="V17" s="7"/>
      <c r="W17" s="82">
        <v>6.5</v>
      </c>
      <c r="X17" s="7"/>
      <c r="Y17" s="81">
        <v>13.5</v>
      </c>
      <c r="Z17" s="7"/>
      <c r="AA17" s="82">
        <v>4.9000000000000004</v>
      </c>
      <c r="AB17" s="7"/>
      <c r="AC17" s="82">
        <v>2.2000000000000002</v>
      </c>
      <c r="AD17" s="7"/>
    </row>
    <row r="18" spans="1:30" ht="16.5" customHeight="1" x14ac:dyDescent="0.2">
      <c r="A18" s="7"/>
      <c r="B18" s="7" t="s">
        <v>205</v>
      </c>
      <c r="C18" s="7"/>
      <c r="D18" s="7"/>
      <c r="E18" s="7"/>
      <c r="F18" s="7"/>
      <c r="G18" s="7"/>
      <c r="H18" s="7"/>
      <c r="I18" s="7"/>
      <c r="J18" s="7"/>
      <c r="K18" s="7"/>
      <c r="L18" s="9" t="s">
        <v>140</v>
      </c>
      <c r="M18" s="81">
        <v>14</v>
      </c>
      <c r="N18" s="84">
        <v>1.1000000000000001</v>
      </c>
      <c r="O18" s="81">
        <v>16.5</v>
      </c>
      <c r="P18" s="84">
        <v>1.3</v>
      </c>
      <c r="Q18" s="81">
        <v>17.100000000000001</v>
      </c>
      <c r="R18" s="84">
        <v>1.2</v>
      </c>
      <c r="S18" s="81">
        <v>17.399999999999999</v>
      </c>
      <c r="T18" s="84">
        <v>1.5</v>
      </c>
      <c r="U18" s="81">
        <v>16.3</v>
      </c>
      <c r="V18" s="84">
        <v>1.4</v>
      </c>
      <c r="W18" s="81">
        <v>21.2</v>
      </c>
      <c r="X18" s="84">
        <v>1.9</v>
      </c>
      <c r="Y18" s="81">
        <v>12.6</v>
      </c>
      <c r="Z18" s="84">
        <v>1.9</v>
      </c>
      <c r="AA18" s="81">
        <v>22.1</v>
      </c>
      <c r="AB18" s="84">
        <v>2.7</v>
      </c>
      <c r="AC18" s="81">
        <v>16</v>
      </c>
      <c r="AD18" s="84">
        <v>0.7</v>
      </c>
    </row>
    <row r="19" spans="1:30" ht="16.5" customHeight="1" x14ac:dyDescent="0.2">
      <c r="A19" s="7"/>
      <c r="B19" s="7"/>
      <c r="C19" s="7" t="s">
        <v>141</v>
      </c>
      <c r="D19" s="7"/>
      <c r="E19" s="7"/>
      <c r="F19" s="7"/>
      <c r="G19" s="7"/>
      <c r="H19" s="7"/>
      <c r="I19" s="7"/>
      <c r="J19" s="7"/>
      <c r="K19" s="7"/>
      <c r="L19" s="9" t="s">
        <v>140</v>
      </c>
      <c r="M19" s="82">
        <v>4.2</v>
      </c>
      <c r="N19" s="7"/>
      <c r="O19" s="82">
        <v>4.0999999999999996</v>
      </c>
      <c r="P19" s="7"/>
      <c r="Q19" s="82">
        <v>3.7</v>
      </c>
      <c r="R19" s="7"/>
      <c r="S19" s="82">
        <v>4.5</v>
      </c>
      <c r="T19" s="7"/>
      <c r="U19" s="82">
        <v>4.4000000000000004</v>
      </c>
      <c r="V19" s="7"/>
      <c r="W19" s="82">
        <v>4.5</v>
      </c>
      <c r="X19" s="7"/>
      <c r="Y19" s="82">
        <v>7.8</v>
      </c>
      <c r="Z19" s="7"/>
      <c r="AA19" s="82">
        <v>6.3</v>
      </c>
      <c r="AB19" s="7"/>
      <c r="AC19" s="82">
        <v>2.1</v>
      </c>
      <c r="AD19" s="7"/>
    </row>
    <row r="20" spans="1:30" ht="16.5" customHeight="1" x14ac:dyDescent="0.2">
      <c r="A20" s="7"/>
      <c r="B20" s="7" t="s">
        <v>206</v>
      </c>
      <c r="C20" s="7"/>
      <c r="D20" s="7"/>
      <c r="E20" s="7"/>
      <c r="F20" s="7"/>
      <c r="G20" s="7"/>
      <c r="H20" s="7"/>
      <c r="I20" s="7"/>
      <c r="J20" s="7"/>
      <c r="K20" s="7"/>
      <c r="L20" s="9" t="s">
        <v>207</v>
      </c>
      <c r="M20" s="82">
        <v>3</v>
      </c>
      <c r="N20" s="7"/>
      <c r="O20" s="82">
        <v>2.5</v>
      </c>
      <c r="P20" s="7"/>
      <c r="Q20" s="82">
        <v>2.5</v>
      </c>
      <c r="R20" s="7"/>
      <c r="S20" s="82">
        <v>2.2999999999999998</v>
      </c>
      <c r="T20" s="7"/>
      <c r="U20" s="82">
        <v>2.6</v>
      </c>
      <c r="V20" s="7"/>
      <c r="W20" s="82">
        <v>1.9</v>
      </c>
      <c r="X20" s="7"/>
      <c r="Y20" s="82">
        <v>2.2000000000000002</v>
      </c>
      <c r="Z20" s="7"/>
      <c r="AA20" s="82">
        <v>2.2000000000000002</v>
      </c>
      <c r="AB20" s="7"/>
      <c r="AC20" s="82">
        <v>2.6</v>
      </c>
      <c r="AD20" s="7"/>
    </row>
    <row r="21" spans="1:30" ht="16.5" customHeight="1" x14ac:dyDescent="0.2">
      <c r="A21" s="7" t="s">
        <v>147</v>
      </c>
      <c r="B21" s="7"/>
      <c r="C21" s="7"/>
      <c r="D21" s="7"/>
      <c r="E21" s="7"/>
      <c r="F21" s="7"/>
      <c r="G21" s="7"/>
      <c r="H21" s="7"/>
      <c r="I21" s="7"/>
      <c r="J21" s="7"/>
      <c r="K21" s="7"/>
      <c r="L21" s="9"/>
      <c r="M21" s="10"/>
      <c r="N21" s="7"/>
      <c r="O21" s="10"/>
      <c r="P21" s="7"/>
      <c r="Q21" s="10"/>
      <c r="R21" s="7"/>
      <c r="S21" s="10"/>
      <c r="T21" s="7"/>
      <c r="U21" s="10"/>
      <c r="V21" s="7"/>
      <c r="W21" s="10"/>
      <c r="X21" s="7"/>
      <c r="Y21" s="10"/>
      <c r="Z21" s="7"/>
      <c r="AA21" s="10"/>
      <c r="AB21" s="7"/>
      <c r="AC21" s="10"/>
      <c r="AD21" s="7"/>
    </row>
    <row r="22" spans="1:30" ht="29.45" customHeight="1" x14ac:dyDescent="0.2">
      <c r="A22" s="7"/>
      <c r="B22" s="351" t="s">
        <v>204</v>
      </c>
      <c r="C22" s="351"/>
      <c r="D22" s="351"/>
      <c r="E22" s="351"/>
      <c r="F22" s="351"/>
      <c r="G22" s="351"/>
      <c r="H22" s="351"/>
      <c r="I22" s="351"/>
      <c r="J22" s="351"/>
      <c r="K22" s="351"/>
      <c r="L22" s="9" t="s">
        <v>140</v>
      </c>
      <c r="M22" s="81">
        <v>47.6</v>
      </c>
      <c r="N22" s="84">
        <v>4.5999999999999996</v>
      </c>
      <c r="O22" s="81">
        <v>46.6</v>
      </c>
      <c r="P22" s="84">
        <v>3.8</v>
      </c>
      <c r="Q22" s="81">
        <v>42.8</v>
      </c>
      <c r="R22" s="84">
        <v>4.2</v>
      </c>
      <c r="S22" s="81">
        <v>39.6</v>
      </c>
      <c r="T22" s="84">
        <v>4.4000000000000004</v>
      </c>
      <c r="U22" s="81">
        <v>47</v>
      </c>
      <c r="V22" s="84">
        <v>5.4</v>
      </c>
      <c r="W22" s="81">
        <v>44.2</v>
      </c>
      <c r="X22" s="84">
        <v>5.9</v>
      </c>
      <c r="Y22" s="81">
        <v>29.8</v>
      </c>
      <c r="Z22" s="84">
        <v>6.5</v>
      </c>
      <c r="AA22" s="81">
        <v>46.6</v>
      </c>
      <c r="AB22" s="84">
        <v>4.9000000000000004</v>
      </c>
      <c r="AC22" s="81">
        <v>44.8</v>
      </c>
      <c r="AD22" s="84">
        <v>2</v>
      </c>
    </row>
    <row r="23" spans="1:30" ht="16.5" customHeight="1" x14ac:dyDescent="0.2">
      <c r="A23" s="7"/>
      <c r="B23" s="7"/>
      <c r="C23" s="7" t="s">
        <v>141</v>
      </c>
      <c r="D23" s="7"/>
      <c r="E23" s="7"/>
      <c r="F23" s="7"/>
      <c r="G23" s="7"/>
      <c r="H23" s="7"/>
      <c r="I23" s="7"/>
      <c r="J23" s="7"/>
      <c r="K23" s="7"/>
      <c r="L23" s="9" t="s">
        <v>140</v>
      </c>
      <c r="M23" s="82">
        <v>5</v>
      </c>
      <c r="N23" s="7"/>
      <c r="O23" s="82">
        <v>4.0999999999999996</v>
      </c>
      <c r="P23" s="7"/>
      <c r="Q23" s="82">
        <v>5</v>
      </c>
      <c r="R23" s="7"/>
      <c r="S23" s="82">
        <v>5.7</v>
      </c>
      <c r="T23" s="7"/>
      <c r="U23" s="82">
        <v>5.9</v>
      </c>
      <c r="V23" s="7"/>
      <c r="W23" s="82">
        <v>6.8</v>
      </c>
      <c r="X23" s="7"/>
      <c r="Y23" s="81">
        <v>11.2</v>
      </c>
      <c r="Z23" s="7"/>
      <c r="AA23" s="82">
        <v>5.4</v>
      </c>
      <c r="AB23" s="7"/>
      <c r="AC23" s="82">
        <v>2.2999999999999998</v>
      </c>
      <c r="AD23" s="7"/>
    </row>
    <row r="24" spans="1:30" ht="16.5" customHeight="1" x14ac:dyDescent="0.2">
      <c r="A24" s="7"/>
      <c r="B24" s="7" t="s">
        <v>205</v>
      </c>
      <c r="C24" s="7"/>
      <c r="D24" s="7"/>
      <c r="E24" s="7"/>
      <c r="F24" s="7"/>
      <c r="G24" s="7"/>
      <c r="H24" s="7"/>
      <c r="I24" s="7"/>
      <c r="J24" s="7"/>
      <c r="K24" s="7"/>
      <c r="L24" s="9" t="s">
        <v>140</v>
      </c>
      <c r="M24" s="81">
        <v>18.8</v>
      </c>
      <c r="N24" s="84">
        <v>1.9</v>
      </c>
      <c r="O24" s="81">
        <v>17.3</v>
      </c>
      <c r="P24" s="84">
        <v>1.6</v>
      </c>
      <c r="Q24" s="81">
        <v>21.5</v>
      </c>
      <c r="R24" s="84">
        <v>2</v>
      </c>
      <c r="S24" s="81">
        <v>16.899999999999999</v>
      </c>
      <c r="T24" s="84">
        <v>2</v>
      </c>
      <c r="U24" s="81">
        <v>20</v>
      </c>
      <c r="V24" s="84">
        <v>2.2999999999999998</v>
      </c>
      <c r="W24" s="81">
        <v>23.5</v>
      </c>
      <c r="X24" s="84">
        <v>3.1</v>
      </c>
      <c r="Y24" s="81">
        <v>16</v>
      </c>
      <c r="Z24" s="84">
        <v>2</v>
      </c>
      <c r="AA24" s="79">
        <v>22.2</v>
      </c>
      <c r="AB24" s="80">
        <v>12.3</v>
      </c>
      <c r="AC24" s="81">
        <v>18.899999999999999</v>
      </c>
      <c r="AD24" s="84">
        <v>0.9</v>
      </c>
    </row>
    <row r="25" spans="1:30" ht="16.5" customHeight="1" x14ac:dyDescent="0.2">
      <c r="A25" s="7"/>
      <c r="B25" s="7"/>
      <c r="C25" s="7" t="s">
        <v>141</v>
      </c>
      <c r="D25" s="7"/>
      <c r="E25" s="7"/>
      <c r="F25" s="7"/>
      <c r="G25" s="7"/>
      <c r="H25" s="7"/>
      <c r="I25" s="7"/>
      <c r="J25" s="7"/>
      <c r="K25" s="7"/>
      <c r="L25" s="9" t="s">
        <v>140</v>
      </c>
      <c r="M25" s="82">
        <v>5.0999999999999996</v>
      </c>
      <c r="N25" s="7"/>
      <c r="O25" s="82">
        <v>4.8</v>
      </c>
      <c r="P25" s="7"/>
      <c r="Q25" s="82">
        <v>4.5999999999999996</v>
      </c>
      <c r="R25" s="7"/>
      <c r="S25" s="82">
        <v>6.2</v>
      </c>
      <c r="T25" s="7"/>
      <c r="U25" s="82">
        <v>5.8</v>
      </c>
      <c r="V25" s="7"/>
      <c r="W25" s="82">
        <v>6.7</v>
      </c>
      <c r="X25" s="7"/>
      <c r="Y25" s="82">
        <v>6.4</v>
      </c>
      <c r="Z25" s="7"/>
      <c r="AA25" s="81">
        <v>28.2</v>
      </c>
      <c r="AB25" s="7"/>
      <c r="AC25" s="82">
        <v>2.4</v>
      </c>
      <c r="AD25" s="7"/>
    </row>
    <row r="26" spans="1:30" ht="16.5" customHeight="1" x14ac:dyDescent="0.2">
      <c r="A26" s="13"/>
      <c r="B26" s="13" t="s">
        <v>206</v>
      </c>
      <c r="C26" s="13"/>
      <c r="D26" s="13"/>
      <c r="E26" s="13"/>
      <c r="F26" s="13"/>
      <c r="G26" s="13"/>
      <c r="H26" s="13"/>
      <c r="I26" s="13"/>
      <c r="J26" s="13"/>
      <c r="K26" s="13"/>
      <c r="L26" s="14" t="s">
        <v>207</v>
      </c>
      <c r="M26" s="83">
        <v>2.5</v>
      </c>
      <c r="N26" s="13"/>
      <c r="O26" s="83">
        <v>2.7</v>
      </c>
      <c r="P26" s="13"/>
      <c r="Q26" s="83">
        <v>2</v>
      </c>
      <c r="R26" s="13"/>
      <c r="S26" s="83">
        <v>2.2999999999999998</v>
      </c>
      <c r="T26" s="13"/>
      <c r="U26" s="83">
        <v>2.4</v>
      </c>
      <c r="V26" s="13"/>
      <c r="W26" s="83">
        <v>1.9</v>
      </c>
      <c r="X26" s="13"/>
      <c r="Y26" s="83">
        <v>1.9</v>
      </c>
      <c r="Z26" s="13"/>
      <c r="AA26" s="83">
        <v>2.1</v>
      </c>
      <c r="AB26" s="13"/>
      <c r="AC26" s="83">
        <v>2.4</v>
      </c>
      <c r="AD26" s="13"/>
    </row>
    <row r="27" spans="1:30" ht="4.5" customHeight="1" x14ac:dyDescent="0.2">
      <c r="A27" s="25"/>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row>
    <row r="28" spans="1:30" ht="16.5" customHeight="1" x14ac:dyDescent="0.2">
      <c r="A28" s="25"/>
      <c r="B28" s="25"/>
      <c r="C28" s="345" t="s">
        <v>270</v>
      </c>
      <c r="D28" s="345"/>
      <c r="E28" s="345"/>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row>
    <row r="29" spans="1:30" ht="4.5" customHeight="1" x14ac:dyDescent="0.2">
      <c r="A29" s="25"/>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row>
    <row r="30" spans="1:30" ht="16.5" customHeight="1" x14ac:dyDescent="0.2">
      <c r="A30" s="25" t="s">
        <v>79</v>
      </c>
      <c r="B30" s="25"/>
      <c r="C30" s="345" t="s">
        <v>153</v>
      </c>
      <c r="D30" s="345"/>
      <c r="E30" s="345"/>
      <c r="F30" s="345"/>
      <c r="G30" s="345"/>
      <c r="H30" s="345"/>
      <c r="I30" s="345"/>
      <c r="J30" s="345"/>
      <c r="K30" s="345"/>
      <c r="L30" s="345"/>
      <c r="M30" s="345"/>
      <c r="N30" s="345"/>
      <c r="O30" s="345"/>
      <c r="P30" s="345"/>
      <c r="Q30" s="345"/>
      <c r="R30" s="345"/>
      <c r="S30" s="345"/>
      <c r="T30" s="345"/>
      <c r="U30" s="345"/>
      <c r="V30" s="345"/>
      <c r="W30" s="345"/>
      <c r="X30" s="345"/>
      <c r="Y30" s="345"/>
      <c r="Z30" s="345"/>
      <c r="AA30" s="345"/>
      <c r="AB30" s="345"/>
      <c r="AC30" s="345"/>
      <c r="AD30" s="345"/>
    </row>
    <row r="31" spans="1:30" ht="16.5" customHeight="1" x14ac:dyDescent="0.2">
      <c r="A31" s="25" t="s">
        <v>80</v>
      </c>
      <c r="B31" s="25"/>
      <c r="C31" s="345" t="s">
        <v>210</v>
      </c>
      <c r="D31" s="345"/>
      <c r="E31" s="345"/>
      <c r="F31" s="345"/>
      <c r="G31" s="345"/>
      <c r="H31" s="345"/>
      <c r="I31" s="345"/>
      <c r="J31" s="345"/>
      <c r="K31" s="345"/>
      <c r="L31" s="345"/>
      <c r="M31" s="345"/>
      <c r="N31" s="345"/>
      <c r="O31" s="345"/>
      <c r="P31" s="345"/>
      <c r="Q31" s="345"/>
      <c r="R31" s="345"/>
      <c r="S31" s="345"/>
      <c r="T31" s="345"/>
      <c r="U31" s="345"/>
      <c r="V31" s="345"/>
      <c r="W31" s="345"/>
      <c r="X31" s="345"/>
      <c r="Y31" s="345"/>
      <c r="Z31" s="345"/>
      <c r="AA31" s="345"/>
      <c r="AB31" s="345"/>
      <c r="AC31" s="345"/>
      <c r="AD31" s="345"/>
    </row>
    <row r="32" spans="1:30" ht="16.5" customHeight="1" x14ac:dyDescent="0.2">
      <c r="A32" s="25" t="s">
        <v>81</v>
      </c>
      <c r="B32" s="25"/>
      <c r="C32" s="345" t="s">
        <v>154</v>
      </c>
      <c r="D32" s="345"/>
      <c r="E32" s="345"/>
      <c r="F32" s="345"/>
      <c r="G32" s="345"/>
      <c r="H32" s="345"/>
      <c r="I32" s="345"/>
      <c r="J32" s="345"/>
      <c r="K32" s="345"/>
      <c r="L32" s="345"/>
      <c r="M32" s="345"/>
      <c r="N32" s="345"/>
      <c r="O32" s="345"/>
      <c r="P32" s="345"/>
      <c r="Q32" s="345"/>
      <c r="R32" s="345"/>
      <c r="S32" s="345"/>
      <c r="T32" s="345"/>
      <c r="U32" s="345"/>
      <c r="V32" s="345"/>
      <c r="W32" s="345"/>
      <c r="X32" s="345"/>
      <c r="Y32" s="345"/>
      <c r="Z32" s="345"/>
      <c r="AA32" s="345"/>
      <c r="AB32" s="345"/>
      <c r="AC32" s="345"/>
      <c r="AD32" s="345"/>
    </row>
    <row r="33" spans="1:30" ht="16.5" customHeight="1" x14ac:dyDescent="0.2">
      <c r="A33" s="25" t="s">
        <v>82</v>
      </c>
      <c r="B33" s="25"/>
      <c r="C33" s="345" t="s">
        <v>253</v>
      </c>
      <c r="D33" s="345"/>
      <c r="E33" s="345"/>
      <c r="F33" s="345"/>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c r="AD33" s="345"/>
    </row>
    <row r="34" spans="1:30" ht="42.4" customHeight="1" x14ac:dyDescent="0.2">
      <c r="A34" s="25" t="s">
        <v>83</v>
      </c>
      <c r="B34" s="25"/>
      <c r="C34" s="345" t="s">
        <v>157</v>
      </c>
      <c r="D34" s="345"/>
      <c r="E34" s="345"/>
      <c r="F34" s="345"/>
      <c r="G34" s="345"/>
      <c r="H34" s="345"/>
      <c r="I34" s="345"/>
      <c r="J34" s="345"/>
      <c r="K34" s="345"/>
      <c r="L34" s="345"/>
      <c r="M34" s="345"/>
      <c r="N34" s="345"/>
      <c r="O34" s="345"/>
      <c r="P34" s="345"/>
      <c r="Q34" s="345"/>
      <c r="R34" s="345"/>
      <c r="S34" s="345"/>
      <c r="T34" s="345"/>
      <c r="U34" s="345"/>
      <c r="V34" s="345"/>
      <c r="W34" s="345"/>
      <c r="X34" s="345"/>
      <c r="Y34" s="345"/>
      <c r="Z34" s="345"/>
      <c r="AA34" s="345"/>
      <c r="AB34" s="345"/>
      <c r="AC34" s="345"/>
      <c r="AD34" s="345"/>
    </row>
    <row r="35" spans="1:30" ht="55.15" customHeight="1" x14ac:dyDescent="0.2">
      <c r="A35" s="25" t="s">
        <v>84</v>
      </c>
      <c r="B35" s="25"/>
      <c r="C35" s="345" t="s">
        <v>212</v>
      </c>
      <c r="D35" s="345"/>
      <c r="E35" s="345"/>
      <c r="F35" s="345"/>
      <c r="G35" s="345"/>
      <c r="H35" s="345"/>
      <c r="I35" s="345"/>
      <c r="J35" s="345"/>
      <c r="K35" s="345"/>
      <c r="L35" s="345"/>
      <c r="M35" s="345"/>
      <c r="N35" s="345"/>
      <c r="O35" s="345"/>
      <c r="P35" s="345"/>
      <c r="Q35" s="345"/>
      <c r="R35" s="345"/>
      <c r="S35" s="345"/>
      <c r="T35" s="345"/>
      <c r="U35" s="345"/>
      <c r="V35" s="345"/>
      <c r="W35" s="345"/>
      <c r="X35" s="345"/>
      <c r="Y35" s="345"/>
      <c r="Z35" s="345"/>
      <c r="AA35" s="345"/>
      <c r="AB35" s="345"/>
      <c r="AC35" s="345"/>
      <c r="AD35" s="345"/>
    </row>
    <row r="36" spans="1:30" ht="16.5" customHeight="1" x14ac:dyDescent="0.2">
      <c r="A36" s="25"/>
      <c r="B36" s="25"/>
      <c r="C36" s="345" t="s">
        <v>271</v>
      </c>
      <c r="D36" s="345"/>
      <c r="E36" s="345"/>
      <c r="F36" s="345"/>
      <c r="G36" s="345"/>
      <c r="H36" s="345"/>
      <c r="I36" s="345"/>
      <c r="J36" s="345"/>
      <c r="K36" s="345"/>
      <c r="L36" s="345"/>
      <c r="M36" s="345"/>
      <c r="N36" s="345"/>
      <c r="O36" s="345"/>
      <c r="P36" s="345"/>
      <c r="Q36" s="345"/>
      <c r="R36" s="345"/>
      <c r="S36" s="345"/>
      <c r="T36" s="345"/>
      <c r="U36" s="345"/>
      <c r="V36" s="345"/>
      <c r="W36" s="345"/>
      <c r="X36" s="345"/>
      <c r="Y36" s="345"/>
      <c r="Z36" s="345"/>
      <c r="AA36" s="345"/>
      <c r="AB36" s="345"/>
      <c r="AC36" s="345"/>
      <c r="AD36" s="345"/>
    </row>
    <row r="37" spans="1:30" ht="29.45" customHeight="1" x14ac:dyDescent="0.2">
      <c r="A37" s="25" t="s">
        <v>85</v>
      </c>
      <c r="B37" s="25"/>
      <c r="C37" s="345" t="s">
        <v>213</v>
      </c>
      <c r="D37" s="345"/>
      <c r="E37" s="345"/>
      <c r="F37" s="345"/>
      <c r="G37" s="345"/>
      <c r="H37" s="345"/>
      <c r="I37" s="345"/>
      <c r="J37" s="345"/>
      <c r="K37" s="345"/>
      <c r="L37" s="345"/>
      <c r="M37" s="345"/>
      <c r="N37" s="345"/>
      <c r="O37" s="345"/>
      <c r="P37" s="345"/>
      <c r="Q37" s="345"/>
      <c r="R37" s="345"/>
      <c r="S37" s="345"/>
      <c r="T37" s="345"/>
      <c r="U37" s="345"/>
      <c r="V37" s="345"/>
      <c r="W37" s="345"/>
      <c r="X37" s="345"/>
      <c r="Y37" s="345"/>
      <c r="Z37" s="345"/>
      <c r="AA37" s="345"/>
      <c r="AB37" s="345"/>
      <c r="AC37" s="345"/>
      <c r="AD37" s="345"/>
    </row>
    <row r="38" spans="1:30" ht="29.45" customHeight="1" x14ac:dyDescent="0.2">
      <c r="A38" s="25" t="s">
        <v>86</v>
      </c>
      <c r="B38" s="25"/>
      <c r="C38" s="345" t="s">
        <v>254</v>
      </c>
      <c r="D38" s="345"/>
      <c r="E38" s="345"/>
      <c r="F38" s="345"/>
      <c r="G38" s="345"/>
      <c r="H38" s="345"/>
      <c r="I38" s="345"/>
      <c r="J38" s="345"/>
      <c r="K38" s="345"/>
      <c r="L38" s="345"/>
      <c r="M38" s="345"/>
      <c r="N38" s="345"/>
      <c r="O38" s="345"/>
      <c r="P38" s="345"/>
      <c r="Q38" s="345"/>
      <c r="R38" s="345"/>
      <c r="S38" s="345"/>
      <c r="T38" s="345"/>
      <c r="U38" s="345"/>
      <c r="V38" s="345"/>
      <c r="W38" s="345"/>
      <c r="X38" s="345"/>
      <c r="Y38" s="345"/>
      <c r="Z38" s="345"/>
      <c r="AA38" s="345"/>
      <c r="AB38" s="345"/>
      <c r="AC38" s="345"/>
      <c r="AD38" s="345"/>
    </row>
    <row r="39" spans="1:30" ht="16.5" customHeight="1" x14ac:dyDescent="0.2">
      <c r="A39" s="25" t="s">
        <v>184</v>
      </c>
      <c r="B39" s="25"/>
      <c r="C39" s="345" t="s">
        <v>214</v>
      </c>
      <c r="D39" s="345"/>
      <c r="E39" s="345"/>
      <c r="F39" s="345"/>
      <c r="G39" s="345"/>
      <c r="H39" s="345"/>
      <c r="I39" s="345"/>
      <c r="J39" s="345"/>
      <c r="K39" s="345"/>
      <c r="L39" s="345"/>
      <c r="M39" s="345"/>
      <c r="N39" s="345"/>
      <c r="O39" s="345"/>
      <c r="P39" s="345"/>
      <c r="Q39" s="345"/>
      <c r="R39" s="345"/>
      <c r="S39" s="345"/>
      <c r="T39" s="345"/>
      <c r="U39" s="345"/>
      <c r="V39" s="345"/>
      <c r="W39" s="345"/>
      <c r="X39" s="345"/>
      <c r="Y39" s="345"/>
      <c r="Z39" s="345"/>
      <c r="AA39" s="345"/>
      <c r="AB39" s="345"/>
      <c r="AC39" s="345"/>
      <c r="AD39" s="345"/>
    </row>
    <row r="40" spans="1:30" ht="16.5" customHeight="1" x14ac:dyDescent="0.2">
      <c r="A40" s="25" t="s">
        <v>151</v>
      </c>
      <c r="B40" s="25"/>
      <c r="C40" s="345" t="s">
        <v>161</v>
      </c>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row>
    <row r="41" spans="1:30" ht="4.5" customHeight="1" x14ac:dyDescent="0.2"/>
    <row r="42" spans="1:30" ht="55.15" customHeight="1" x14ac:dyDescent="0.2">
      <c r="A42" s="26" t="s">
        <v>95</v>
      </c>
      <c r="B42" s="25"/>
      <c r="C42" s="25"/>
      <c r="D42" s="25"/>
      <c r="E42" s="345" t="s">
        <v>272</v>
      </c>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row>
  </sheetData>
  <mergeCells count="27">
    <mergeCell ref="C40:AD40"/>
    <mergeCell ref="E42:AD42"/>
    <mergeCell ref="C35:AD35"/>
    <mergeCell ref="C36:AD36"/>
    <mergeCell ref="C37:AD37"/>
    <mergeCell ref="C38:AD38"/>
    <mergeCell ref="C39:AD39"/>
    <mergeCell ref="C30:AD30"/>
    <mergeCell ref="C31:AD31"/>
    <mergeCell ref="C32:AD32"/>
    <mergeCell ref="C33:AD33"/>
    <mergeCell ref="C34:AD34"/>
    <mergeCell ref="B10:K10"/>
    <mergeCell ref="B16:K16"/>
    <mergeCell ref="B22:K22"/>
    <mergeCell ref="K1:AD1"/>
    <mergeCell ref="C28:AD28"/>
    <mergeCell ref="W2:X2"/>
    <mergeCell ref="Y2:Z2"/>
    <mergeCell ref="AA2:AB2"/>
    <mergeCell ref="AC2:AD2"/>
    <mergeCell ref="B4:K4"/>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EA.8</oddHeader>
    <oddFooter>&amp;L&amp;"Arial"&amp;8REPORT ON
GOVERNMENT
SERVICES 2022&amp;R&amp;"Arial"&amp;8HEALTH SECTOR
OVERVIEW
PAGE &amp;B&amp;P&amp;B</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D153F88EA8B3D4F80E9753434C5EEC6" ma:contentTypeVersion="13" ma:contentTypeDescription="Create a new document." ma:contentTypeScope="" ma:versionID="aa97d22340a762a2dda8e430d9512adf">
  <xsd:schema xmlns:xsd="http://www.w3.org/2001/XMLSchema" xmlns:xs="http://www.w3.org/2001/XMLSchema" xmlns:p="http://schemas.microsoft.com/office/2006/metadata/properties" xmlns:ns2="b6b04b89-cd0c-413f-813b-22de46186900" xmlns:ns3="ec209c46-b8ed-41b5-8e9e-10b5253a02de" targetNamespace="http://schemas.microsoft.com/office/2006/metadata/properties" ma:root="true" ma:fieldsID="cd8d21170bae415831faf15211dfc19c" ns2:_="" ns3:_="">
    <xsd:import namespace="b6b04b89-cd0c-413f-813b-22de46186900"/>
    <xsd:import namespace="ec209c46-b8ed-41b5-8e9e-10b5253a02de"/>
    <xsd:element name="properties">
      <xsd:complexType>
        <xsd:sequence>
          <xsd:element name="documentManagement">
            <xsd:complexType>
              <xsd:all>
                <xsd:element ref="ns2:MediaServiceMetadata" minOccurs="0"/>
                <xsd:element ref="ns2:MediaServiceFastMetadata" minOccurs="0"/>
                <xsd:element ref="ns3:i0f84bba906045b4af568ee102a52dcb" minOccurs="0"/>
                <xsd:element ref="ns3:TaxCatchAll"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b04b89-cd0c-413f-813b-22de461869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209c46-b8ed-41b5-8e9e-10b5253a02de" elementFormDefault="qualified">
    <xsd:import namespace="http://schemas.microsoft.com/office/2006/documentManagement/types"/>
    <xsd:import namespace="http://schemas.microsoft.com/office/infopath/2007/PartnerControls"/>
    <xsd:element name="i0f84bba906045b4af568ee102a52dcb" ma:index="11" nillable="true" ma:taxonomy="true" ma:internalName="i0f84bba906045b4af568ee102a52dcb" ma:taxonomyFieldName="RevIMBCS" ma:displayName="Record" ma:indexed="true" ma:default="1;#Unclassified|3955eeb1-2d18-4582-aeb2-00144ec3aaf5" ma:fieldId="{20f84bba-9060-45b4-af56-8ee102a52dcb}" ma:sspId="9e7832e3-0c1d-4697-8be2-0d137dca2da6" ma:termSetId="3c672b5e-1100-4960-a8a3-535520ee115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20ffa349-c629-47e8-b5a5-1cbf0b6c18e6}" ma:internalName="TaxCatchAll" ma:showField="CatchAllData" ma:web="ec209c46-b8ed-41b5-8e9e-10b5253a02de">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c209c46-b8ed-41b5-8e9e-10b5253a02de">
      <Value>1</Value>
    </TaxCatchAll>
    <i0f84bba906045b4af568ee102a52dcb xmlns="ec209c46-b8ed-41b5-8e9e-10b5253a02de">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3955eeb1-2d18-4582-aeb2-00144ec3aaf5</TermId>
        </TermInfo>
      </Terms>
    </i0f84bba906045b4af568ee102a52dcb>
  </documentManagement>
</p:properties>
</file>

<file path=customXml/itemProps1.xml><?xml version="1.0" encoding="utf-8"?>
<ds:datastoreItem xmlns:ds="http://schemas.openxmlformats.org/officeDocument/2006/customXml" ds:itemID="{96242200-9E65-44B1-939D-BB2318CFEE29}">
  <ds:schemaRefs>
    <ds:schemaRef ds:uri="http://schemas.microsoft.com/sharepoint/v3/contenttype/forms"/>
  </ds:schemaRefs>
</ds:datastoreItem>
</file>

<file path=customXml/itemProps2.xml><?xml version="1.0" encoding="utf-8"?>
<ds:datastoreItem xmlns:ds="http://schemas.openxmlformats.org/officeDocument/2006/customXml" ds:itemID="{BC3F664C-B631-48C2-A086-EF448102E025}"/>
</file>

<file path=customXml/itemProps3.xml><?xml version="1.0" encoding="utf-8"?>
<ds:datastoreItem xmlns:ds="http://schemas.openxmlformats.org/officeDocument/2006/customXml" ds:itemID="{3BCDC698-E629-4CDD-A535-0704CDFD0D88}">
  <ds:schemaRefs>
    <ds:schemaRef ds:uri="http://www.w3.org/XML/1998/namespace"/>
    <ds:schemaRef ds:uri="b6b04b89-cd0c-413f-813b-22de46186900"/>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ec209c46-b8ed-41b5-8e9e-10b5253a02de"/>
    <ds:schemaRef ds:uri="http://schemas.microsoft.com/office/2006/metadata/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47</vt:i4>
      </vt:variant>
    </vt:vector>
  </HeadingPairs>
  <TitlesOfParts>
    <vt:vector size="95" baseType="lpstr">
      <vt:lpstr>Contents</vt:lpstr>
      <vt:lpstr>Table EA.1</vt:lpstr>
      <vt:lpstr>Table EA.2</vt:lpstr>
      <vt:lpstr>Table EA.3</vt:lpstr>
      <vt:lpstr>Table EA.4</vt:lpstr>
      <vt:lpstr>Table EA.5</vt:lpstr>
      <vt:lpstr>Table EA.6</vt:lpstr>
      <vt:lpstr>Table EA.7</vt:lpstr>
      <vt:lpstr>Table EA.8</vt:lpstr>
      <vt:lpstr>Table EA.9</vt:lpstr>
      <vt:lpstr>Table EA.10</vt:lpstr>
      <vt:lpstr>Table EA.11</vt:lpstr>
      <vt:lpstr>Table EA.12</vt:lpstr>
      <vt:lpstr>Table EA.13</vt:lpstr>
      <vt:lpstr>Table EA.14</vt:lpstr>
      <vt:lpstr>Table EA.15</vt:lpstr>
      <vt:lpstr>Table EA.16</vt:lpstr>
      <vt:lpstr>Table EA.17</vt:lpstr>
      <vt:lpstr>Table EA.18</vt:lpstr>
      <vt:lpstr>Table EA.19</vt:lpstr>
      <vt:lpstr>Table EA.20</vt:lpstr>
      <vt:lpstr>Table EA.21</vt:lpstr>
      <vt:lpstr>Table EA.22</vt:lpstr>
      <vt:lpstr>Table EA.23</vt:lpstr>
      <vt:lpstr>Table EA.24</vt:lpstr>
      <vt:lpstr>Table EA.25</vt:lpstr>
      <vt:lpstr>Table EA.26</vt:lpstr>
      <vt:lpstr>Table EA.27</vt:lpstr>
      <vt:lpstr>Table EA.28</vt:lpstr>
      <vt:lpstr>Table EA.29</vt:lpstr>
      <vt:lpstr>Table EA.30</vt:lpstr>
      <vt:lpstr>Table EA.31</vt:lpstr>
      <vt:lpstr>Table EA.32</vt:lpstr>
      <vt:lpstr>Table EA.33</vt:lpstr>
      <vt:lpstr>Table EA.34</vt:lpstr>
      <vt:lpstr>Table EA.35</vt:lpstr>
      <vt:lpstr>Table EA.36</vt:lpstr>
      <vt:lpstr>Table EA.37</vt:lpstr>
      <vt:lpstr>Table EA.38</vt:lpstr>
      <vt:lpstr>Table EA.39</vt:lpstr>
      <vt:lpstr>Table EA.40</vt:lpstr>
      <vt:lpstr>Table EA.41</vt:lpstr>
      <vt:lpstr>Table EA.42</vt:lpstr>
      <vt:lpstr>Table EA.43</vt:lpstr>
      <vt:lpstr>Table EA.44</vt:lpstr>
      <vt:lpstr>Table EA.45</vt:lpstr>
      <vt:lpstr>Table EA.46</vt:lpstr>
      <vt:lpstr>Table EA.47</vt:lpstr>
      <vt:lpstr>'Table EA.1'!Print_Titles</vt:lpstr>
      <vt:lpstr>'Table EA.10'!Print_Titles</vt:lpstr>
      <vt:lpstr>'Table EA.11'!Print_Titles</vt:lpstr>
      <vt:lpstr>'Table EA.12'!Print_Titles</vt:lpstr>
      <vt:lpstr>'Table EA.13'!Print_Titles</vt:lpstr>
      <vt:lpstr>'Table EA.14'!Print_Titles</vt:lpstr>
      <vt:lpstr>'Table EA.15'!Print_Titles</vt:lpstr>
      <vt:lpstr>'Table EA.16'!Print_Titles</vt:lpstr>
      <vt:lpstr>'Table EA.17'!Print_Titles</vt:lpstr>
      <vt:lpstr>'Table EA.18'!Print_Titles</vt:lpstr>
      <vt:lpstr>'Table EA.19'!Print_Titles</vt:lpstr>
      <vt:lpstr>'Table EA.2'!Print_Titles</vt:lpstr>
      <vt:lpstr>'Table EA.20'!Print_Titles</vt:lpstr>
      <vt:lpstr>'Table EA.21'!Print_Titles</vt:lpstr>
      <vt:lpstr>'Table EA.22'!Print_Titles</vt:lpstr>
      <vt:lpstr>'Table EA.23'!Print_Titles</vt:lpstr>
      <vt:lpstr>'Table EA.24'!Print_Titles</vt:lpstr>
      <vt:lpstr>'Table EA.25'!Print_Titles</vt:lpstr>
      <vt:lpstr>'Table EA.26'!Print_Titles</vt:lpstr>
      <vt:lpstr>'Table EA.27'!Print_Titles</vt:lpstr>
      <vt:lpstr>'Table EA.28'!Print_Titles</vt:lpstr>
      <vt:lpstr>'Table EA.29'!Print_Titles</vt:lpstr>
      <vt:lpstr>'Table EA.3'!Print_Titles</vt:lpstr>
      <vt:lpstr>'Table EA.30'!Print_Titles</vt:lpstr>
      <vt:lpstr>'Table EA.31'!Print_Titles</vt:lpstr>
      <vt:lpstr>'Table EA.32'!Print_Titles</vt:lpstr>
      <vt:lpstr>'Table EA.33'!Print_Titles</vt:lpstr>
      <vt:lpstr>'Table EA.34'!Print_Titles</vt:lpstr>
      <vt:lpstr>'Table EA.35'!Print_Titles</vt:lpstr>
      <vt:lpstr>'Table EA.36'!Print_Titles</vt:lpstr>
      <vt:lpstr>'Table EA.37'!Print_Titles</vt:lpstr>
      <vt:lpstr>'Table EA.38'!Print_Titles</vt:lpstr>
      <vt:lpstr>'Table EA.39'!Print_Titles</vt:lpstr>
      <vt:lpstr>'Table EA.4'!Print_Titles</vt:lpstr>
      <vt:lpstr>'Table EA.40'!Print_Titles</vt:lpstr>
      <vt:lpstr>'Table EA.41'!Print_Titles</vt:lpstr>
      <vt:lpstr>'Table EA.42'!Print_Titles</vt:lpstr>
      <vt:lpstr>'Table EA.43'!Print_Titles</vt:lpstr>
      <vt:lpstr>'Table EA.44'!Print_Titles</vt:lpstr>
      <vt:lpstr>'Table EA.45'!Print_Titles</vt:lpstr>
      <vt:lpstr>'Table EA.46'!Print_Titles</vt:lpstr>
      <vt:lpstr>'Table EA.47'!Print_Titles</vt:lpstr>
      <vt:lpstr>'Table EA.5'!Print_Titles</vt:lpstr>
      <vt:lpstr>'Table EA.6'!Print_Titles</vt:lpstr>
      <vt:lpstr>'Table EA.7'!Print_Titles</vt:lpstr>
      <vt:lpstr>'Table EA.8'!Print_Titles</vt:lpstr>
      <vt:lpstr>'Table EA.9'!Print_Titles</vt:lpstr>
    </vt:vector>
  </TitlesOfParts>
  <Company>Productivity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Sector Overview E Health - data tables - Report on Government Services 2022</dc:title>
  <dc:creator>Steering Committee for the Review of Government Service Provision</dc:creator>
  <cp:lastModifiedBy>Munce, Melissa</cp:lastModifiedBy>
  <dcterms:created xsi:type="dcterms:W3CDTF">2022-01-12T16:44:15Z</dcterms:created>
  <dcterms:modified xsi:type="dcterms:W3CDTF">2022-01-17T06:21:24Z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0x010100BD153F88EA8B3D4F80E9753434C5EEC6</vt:lpwstr>
  </property>
  <property fmtid="{D5CDD505-2E9C-101B-9397-08002B2CF9AE}" pid="3" name="RevIMBCS">
    <vt:lpwstr>1;#Unclassified|3955eeb1-2d18-4582-aeb2-00144ec3aaf5</vt:lpwstr>
  </property>
</Properties>
</file>